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6" windowWidth="15132" windowHeight="5940" activeTab="0"/>
  </bookViews>
  <sheets>
    <sheet name="Tab.1" sheetId="1" r:id="rId1"/>
    <sheet name="Tab.2" sheetId="2" r:id="rId2"/>
    <sheet name="Tab.3" sheetId="3" r:id="rId3"/>
    <sheet name="Tab.4" sheetId="4" r:id="rId4"/>
    <sheet name="Tab.5" sheetId="5" r:id="rId5"/>
    <sheet name="Tab.6" sheetId="6" r:id="rId6"/>
  </sheets>
  <definedNames>
    <definedName name="_xlnm.Print_Area" localSheetId="0">'Tab.1'!$A$1:$L$20</definedName>
    <definedName name="_xlnm.Print_Area" localSheetId="1">'Tab.2'!$A$1:$H$265</definedName>
    <definedName name="_xlnm.Print_Area" localSheetId="3">'Tab.4'!$A$1:$BF$64</definedName>
    <definedName name="_xlnm.Print_Area" localSheetId="4">'Tab.5'!$A$1:$G$88</definedName>
    <definedName name="_xlnm.Print_Area" localSheetId="5">'Tab.6'!$A$1:$E$31</definedName>
  </definedNames>
  <calcPr fullCalcOnLoad="1" fullPrecision="0"/>
</workbook>
</file>

<file path=xl/sharedStrings.xml><?xml version="1.0" encoding="utf-8"?>
<sst xmlns="http://schemas.openxmlformats.org/spreadsheetml/2006/main" count="497" uniqueCount="196">
  <si>
    <t>Wyszczególnienie</t>
  </si>
  <si>
    <t xml:space="preserve">     na otwartym rynku pracy</t>
  </si>
  <si>
    <t xml:space="preserve">grudzień </t>
  </si>
  <si>
    <t>ZPCH</t>
  </si>
  <si>
    <t>OTWARTY RYNEK</t>
  </si>
  <si>
    <t>RAZEM</t>
  </si>
  <si>
    <t xml:space="preserve">Rok </t>
  </si>
  <si>
    <t>pracodawcy</t>
  </si>
  <si>
    <t>o/n</t>
  </si>
  <si>
    <t>średnia 2004</t>
  </si>
  <si>
    <t>średnia 2005</t>
  </si>
  <si>
    <t xml:space="preserve">7 325 </t>
  </si>
  <si>
    <t xml:space="preserve">7 356 </t>
  </si>
  <si>
    <t xml:space="preserve">5 134 </t>
  </si>
  <si>
    <t>7 437</t>
  </si>
  <si>
    <t>2 309</t>
  </si>
  <si>
    <t>7 534</t>
  </si>
  <si>
    <t>średnia 2006</t>
  </si>
  <si>
    <t>średnia 2007</t>
  </si>
  <si>
    <t>Biuro Pełnomocnika Rządu ds. Osób Niepełnosprawnych</t>
  </si>
  <si>
    <t xml:space="preserve">              Państwowego Funduszu Rehabilitacji Osób Niepełnosprawnych</t>
  </si>
  <si>
    <t>średnia 2008</t>
  </si>
  <si>
    <t xml:space="preserve">Uwaga: Od maja 2008 z podziału na zpch i otwarty rynek zostali wyłączeni pracodawcy, którzy w okresie sprawozdawczym zakwalifikowali się do obydwu grup. </t>
  </si>
  <si>
    <t xml:space="preserve">               zarejestrowanych w  Systemie Obsługi Dofinansowań i Refundacji</t>
  </si>
  <si>
    <t>liczba pracowników w osobach i etatach</t>
  </si>
  <si>
    <t>w osobach</t>
  </si>
  <si>
    <t>w etatach</t>
  </si>
  <si>
    <t>-</t>
  </si>
  <si>
    <t xml:space="preserve">Miesiąc/Rok </t>
  </si>
  <si>
    <t>osoby niepełnosprawne</t>
  </si>
  <si>
    <t>średnia 2009</t>
  </si>
  <si>
    <t>Okres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</si>
  <si>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</si>
  <si>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</si>
  <si>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</si>
  <si>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</si>
  <si>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</si>
  <si>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</si>
  <si>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</si>
  <si>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</si>
  <si>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</si>
  <si>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</si>
  <si>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</si>
  <si>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</si>
  <si>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</si>
  <si>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Liczba osób niepełnosprawnych prowadzących działalność gospodarczą, które wystąpiły do PFRON o wypłatę refundacji składek</t>
  </si>
  <si>
    <t>Liczba niepełnosprawnych domowników</t>
  </si>
  <si>
    <t>I kwartał 2009</t>
  </si>
  <si>
    <t>II kwartał 2009</t>
  </si>
  <si>
    <t>III kwartał 2009</t>
  </si>
  <si>
    <t>IV kwartał 2009</t>
  </si>
  <si>
    <t>I kwartał 2010</t>
  </si>
  <si>
    <t xml:space="preserve"> Liczba niepełnosprawnych rolników </t>
  </si>
  <si>
    <t>Liczba osób uprawnionych do refundacji składek dla niepełnosprawnych rolników oraz rolników zobowiązanych do opłacania składek za niepełnosprawnego domownika</t>
  </si>
  <si>
    <t>2010-02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</si>
  <si>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</si>
  <si>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</si>
  <si>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</si>
  <si>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</si>
  <si>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</si>
  <si>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</si>
  <si>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</si>
  <si>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</si>
  <si>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</si>
  <si>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</si>
  <si>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</si>
  <si>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</si>
  <si>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2010-03</t>
  </si>
  <si>
    <t>2010-04</t>
  </si>
  <si>
    <t>II kwartał 2010</t>
  </si>
  <si>
    <t xml:space="preserve">Tab.4. Pracownicy niepełnosprawni zarejestrowani w  Systemie Obsługi Dofinansowań PFRON </t>
  </si>
  <si>
    <t xml:space="preserve">            według typu pracodawcy, stopnia niepełnosprawności i występowania schorzeń specjalnych - w etatach</t>
  </si>
  <si>
    <t>czerwiec 2008</t>
  </si>
  <si>
    <t>grudzień 2008</t>
  </si>
  <si>
    <t>czerwiec 2009</t>
  </si>
  <si>
    <t>grudzień 2009</t>
  </si>
  <si>
    <t>ogółem</t>
  </si>
  <si>
    <t>zpch</t>
  </si>
  <si>
    <t>otwarty rynek</t>
  </si>
  <si>
    <t>Pracownicy niepełnosprawni ogółem</t>
  </si>
  <si>
    <t xml:space="preserve">  w tym:</t>
  </si>
  <si>
    <t>Ze schorzeniami specjalnymi</t>
  </si>
  <si>
    <t>Ze znacznym stopniem niepełnosprawności</t>
  </si>
  <si>
    <t>w tym ze schorzeniami specjalnymi</t>
  </si>
  <si>
    <t>Z umiarkowanym stopniem niepełnosprawności</t>
  </si>
  <si>
    <t>Z lekkim stopniem niepełnosprawności</t>
  </si>
  <si>
    <t>w %</t>
  </si>
  <si>
    <t>2010-05</t>
  </si>
  <si>
    <t>czerwiec 2010</t>
  </si>
  <si>
    <t>2010-06</t>
  </si>
  <si>
    <t>III kwartał 2010</t>
  </si>
  <si>
    <t>2010-07</t>
  </si>
  <si>
    <t xml:space="preserve">Uwaga: Z podziału na zpch i otwarty rynek zostali wyłączeni pracodawcy, którzy w okresie sprawozdawczym zakwalifikowali się do obydwu grup. </t>
  </si>
  <si>
    <t>2010-08</t>
  </si>
  <si>
    <t>2010-09</t>
  </si>
  <si>
    <t>2010-10</t>
  </si>
  <si>
    <t>IV kwartał 2010</t>
  </si>
  <si>
    <t>2010-11</t>
  </si>
  <si>
    <t>średnia 2010</t>
  </si>
  <si>
    <t>2010-12</t>
  </si>
  <si>
    <t>grudzień 2010</t>
  </si>
  <si>
    <t>2011-01</t>
  </si>
  <si>
    <t>2011-02</t>
  </si>
  <si>
    <t>2011-03</t>
  </si>
  <si>
    <t>I kwartał 2011</t>
  </si>
  <si>
    <t>2011-04</t>
  </si>
  <si>
    <r>
      <t>Tab. 1. Liczba pracowników niepe</t>
    </r>
    <r>
      <rPr>
        <b/>
        <sz val="12"/>
        <color indexed="16"/>
        <rFont val="Times New Roman"/>
        <family val="1"/>
      </rPr>
      <t>ł</t>
    </r>
    <r>
      <rPr>
        <b/>
        <sz val="12"/>
        <color indexed="16"/>
        <rFont val="Arial"/>
        <family val="2"/>
      </rPr>
      <t>nosprawnych oraz pracodawców zarejestrowanych w  Systemie Obsługi Dofinansowań i Refundacji Państwowego Funduszu Rehabilitacji Osób Niepełnosprawnych</t>
    </r>
  </si>
  <si>
    <t>w tym ze schorzeniami specjalnymi**</t>
  </si>
  <si>
    <t>** udział w ogółem</t>
  </si>
  <si>
    <t>2011-05</t>
  </si>
  <si>
    <t>2011-06</t>
  </si>
  <si>
    <t>II kwartał 2011</t>
  </si>
  <si>
    <t>2011-07</t>
  </si>
  <si>
    <t>czerwiec 2011</t>
  </si>
  <si>
    <t>2011-08</t>
  </si>
  <si>
    <t>Tab. 2. Liczba  pracowników niepełnosprawnych oraz pracodawców</t>
  </si>
  <si>
    <t>Tab. 3. Liczba  pracowników niepełnosprawnych oraz pracodawców zarejestrowanych w  SODiR PFRON</t>
  </si>
  <si>
    <t>2011-09</t>
  </si>
  <si>
    <t>IV kwartał 2011</t>
  </si>
  <si>
    <t>stopień niepełnosprawności</t>
  </si>
  <si>
    <t>znaczny</t>
  </si>
  <si>
    <t>umiarkowany</t>
  </si>
  <si>
    <t>lekki</t>
  </si>
  <si>
    <t>2011-10</t>
  </si>
  <si>
    <t>2011-11</t>
  </si>
  <si>
    <t>grudzień 2011</t>
  </si>
  <si>
    <t>średnia 2011</t>
  </si>
  <si>
    <t>2011-12</t>
  </si>
  <si>
    <t>2012-01</t>
  </si>
  <si>
    <t xml:space="preserve"> </t>
  </si>
  <si>
    <t xml:space="preserve">                                                                  </t>
  </si>
  <si>
    <t xml:space="preserve">      otwarty rynek pracy</t>
  </si>
  <si>
    <t>2012-02</t>
  </si>
  <si>
    <t>2012-03</t>
  </si>
  <si>
    <t>2012-04</t>
  </si>
  <si>
    <t>I kwartał 2012</t>
  </si>
  <si>
    <t>2012-05</t>
  </si>
  <si>
    <t>III kwartał 2011</t>
  </si>
  <si>
    <t>czerwiec 2012</t>
  </si>
  <si>
    <t>2012-06</t>
  </si>
  <si>
    <t>2012-07</t>
  </si>
  <si>
    <t>II kwartał 2012</t>
  </si>
  <si>
    <t>2012-08</t>
  </si>
  <si>
    <t>2012-09</t>
  </si>
  <si>
    <t>III kwartał 2012</t>
  </si>
  <si>
    <t>2012-10</t>
  </si>
  <si>
    <t>2012-11</t>
  </si>
  <si>
    <t>2012-12</t>
  </si>
  <si>
    <t>średnia 2012</t>
  </si>
  <si>
    <t>IV kwartał 2012</t>
  </si>
  <si>
    <t>2013-01</t>
  </si>
  <si>
    <t>2013-02</t>
  </si>
  <si>
    <t>2013-03</t>
  </si>
  <si>
    <t>I kwartał 2013</t>
  </si>
  <si>
    <t>2013-04</t>
  </si>
  <si>
    <t>2013-05</t>
  </si>
  <si>
    <t>grudzień 2012</t>
  </si>
  <si>
    <t>2013-06</t>
  </si>
  <si>
    <t>2013-07</t>
  </si>
  <si>
    <t>II kwartał 2013</t>
  </si>
  <si>
    <t>czerwiec 2013</t>
  </si>
  <si>
    <t>2013-08</t>
  </si>
  <si>
    <t>wrzesien 13</t>
  </si>
  <si>
    <t>2013-09</t>
  </si>
  <si>
    <t>III kwartał 2013</t>
  </si>
  <si>
    <t>IV kwartał 2013</t>
  </si>
  <si>
    <t>2013-10</t>
  </si>
  <si>
    <t>średnia 2013</t>
  </si>
  <si>
    <t>2013-11</t>
  </si>
  <si>
    <t>grudzień 2013</t>
  </si>
  <si>
    <t>I kwartał 2014</t>
  </si>
  <si>
    <t>2013-12</t>
  </si>
  <si>
    <t>średnia 2014</t>
  </si>
  <si>
    <t>grudzień 13</t>
  </si>
  <si>
    <t>2014-01</t>
  </si>
  <si>
    <t>luty 14</t>
  </si>
  <si>
    <t>2014-02</t>
  </si>
  <si>
    <t>Tab. 6. Dane dotyczące liczby rolników uprawnionych do otrzymania refundacji składek na ubezpieczenie społeczne lub rolników zobowiązanych do opłacania składek za niepełnosprawnego domownika za  poszczególne kwartały 2009 r., 2010 r., 2011 r. , 2012 r., 2013 r. oraz I i II kwartał 2014 r.</t>
  </si>
  <si>
    <t>2014-03</t>
  </si>
  <si>
    <t>marzec 14</t>
  </si>
  <si>
    <t>kwiecień 14</t>
  </si>
  <si>
    <t>2014-04</t>
  </si>
  <si>
    <t>maj 14</t>
  </si>
  <si>
    <t>2014-05</t>
  </si>
  <si>
    <t>II kwartał 2014</t>
  </si>
  <si>
    <t>na podstawie danych PFRON - stan na 01.09.2014 r.</t>
  </si>
  <si>
    <t>czerwiec 14</t>
  </si>
  <si>
    <t>czerwiec</t>
  </si>
  <si>
    <t>Dane PFRON - według stanu na dzień 01.09.2014 r.</t>
  </si>
  <si>
    <r>
      <t>Pracownicy niepe</t>
    </r>
    <r>
      <rPr>
        <b/>
        <sz val="14"/>
        <color indexed="8"/>
        <rFont val="Times New Roman"/>
        <family val="1"/>
      </rPr>
      <t>ł</t>
    </r>
    <r>
      <rPr>
        <b/>
        <sz val="14"/>
        <color indexed="8"/>
        <rFont val="Arial"/>
        <family val="2"/>
      </rPr>
      <t>nosprawni ogó</t>
    </r>
    <r>
      <rPr>
        <b/>
        <sz val="14"/>
        <color indexed="8"/>
        <rFont val="Times New Roman"/>
        <family val="1"/>
      </rPr>
      <t>ł</t>
    </r>
    <r>
      <rPr>
        <b/>
        <sz val="14"/>
        <color indexed="8"/>
        <rFont val="Arial"/>
        <family val="2"/>
      </rPr>
      <t>em w tys.</t>
    </r>
  </si>
  <si>
    <r>
      <t xml:space="preserve">     w zak</t>
    </r>
    <r>
      <rPr>
        <b/>
        <sz val="14"/>
        <color indexed="8"/>
        <rFont val="Times New Roman"/>
        <family val="1"/>
      </rPr>
      <t>ł</t>
    </r>
    <r>
      <rPr>
        <b/>
        <sz val="14"/>
        <color indexed="8"/>
        <rFont val="Arial"/>
        <family val="2"/>
      </rPr>
      <t>adach  pracy chronionej</t>
    </r>
  </si>
  <si>
    <r>
      <t>Pracodawcy ogó</t>
    </r>
    <r>
      <rPr>
        <b/>
        <sz val="14"/>
        <color indexed="8"/>
        <rFont val="Times New Roman"/>
        <family val="1"/>
      </rPr>
      <t>ł</t>
    </r>
    <r>
      <rPr>
        <b/>
        <sz val="14"/>
        <color indexed="8"/>
        <rFont val="Arial"/>
        <family val="2"/>
      </rPr>
      <t>em</t>
    </r>
  </si>
  <si>
    <r>
      <t>prowadzący zak</t>
    </r>
    <r>
      <rPr>
        <b/>
        <sz val="14"/>
        <color indexed="8"/>
        <rFont val="Times New Roman"/>
        <family val="1"/>
      </rPr>
      <t>ł</t>
    </r>
    <r>
      <rPr>
        <b/>
        <sz val="14"/>
        <color indexed="8"/>
        <rFont val="Arial"/>
        <family val="2"/>
      </rPr>
      <t>ady pracy chronionej</t>
    </r>
  </si>
  <si>
    <t>2014-06</t>
  </si>
  <si>
    <t xml:space="preserve">Tab.5. Dane dotyczące liczby osób niepełnosprawnych prowadzących działalność gospodarczą ubiegających się o refundację składek na ubezpieczenia społeczne za okres od 01/2008 do 06/2014 r. </t>
  </si>
  <si>
    <t>czerwiec 2014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</si>
</sst>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[$-415]mmmm\ yy;@"/>
    <numFmt numFmtId="167" formatCode="0.0000"/>
    <numFmt numFmtId="168" formatCode="[$-415]d\ mmmm\ yyyy"/>
    <numFmt numFmtId="169" formatCode="mmm/yyyy"/>
    <numFmt numFmtId="170" formatCode="#,##0.000"/>
    <numFmt numFmtId="171" formatCode="0.000"/>
    <numFmt numFmtId="172" formatCode="0.00000"/>
    <numFmt numFmtId="173" formatCode="#,##0.0000"/>
    <numFmt numFmtId="174" formatCode="#,##0.00000"/>
    <numFmt numFmtId="175" formatCode="0.000000"/>
    <numFmt numFmtId="176" formatCode="0.0000000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</numFmts>
  <fonts count="106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name val="Arial CE"/>
      <family val="2"/>
    </font>
    <font>
      <sz val="12"/>
      <name val="Arial"/>
      <family val="2"/>
    </font>
    <font>
      <sz val="10"/>
      <name val="Arial CE"/>
      <family val="0"/>
    </font>
    <font>
      <sz val="8"/>
      <name val="Arial CE"/>
      <family val="2"/>
    </font>
    <font>
      <b/>
      <sz val="12"/>
      <color indexed="16"/>
      <name val="Arial"/>
      <family val="2"/>
    </font>
    <font>
      <b/>
      <sz val="11"/>
      <name val="Arial CE"/>
      <family val="2"/>
    </font>
    <font>
      <b/>
      <sz val="11"/>
      <name val="Arial"/>
      <family val="2"/>
    </font>
    <font>
      <b/>
      <sz val="10"/>
      <name val="Arial CE"/>
      <family val="2"/>
    </font>
    <font>
      <sz val="11"/>
      <name val="Arial CE"/>
      <family val="2"/>
    </font>
    <font>
      <sz val="10"/>
      <name val="Arial "/>
      <family val="0"/>
    </font>
    <font>
      <sz val="10"/>
      <name val="Times New Roman"/>
      <family val="1"/>
    </font>
    <font>
      <b/>
      <sz val="12"/>
      <color indexed="16"/>
      <name val="Times New Roman"/>
      <family val="1"/>
    </font>
    <font>
      <sz val="11"/>
      <name val="Times New Roman"/>
      <family val="1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indexed="8"/>
      <name val="Calibri"/>
      <family val="2"/>
    </font>
    <font>
      <b/>
      <sz val="12"/>
      <color indexed="16"/>
      <name val="Calibri"/>
      <family val="2"/>
    </font>
    <font>
      <b/>
      <sz val="13"/>
      <color indexed="8"/>
      <name val="Calibri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b/>
      <sz val="14"/>
      <color indexed="16"/>
      <name val="Calibri"/>
      <family val="2"/>
    </font>
    <font>
      <b/>
      <sz val="18"/>
      <color indexed="16"/>
      <name val="Calibri"/>
      <family val="2"/>
    </font>
    <font>
      <sz val="12"/>
      <color indexed="30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b/>
      <sz val="12"/>
      <color indexed="30"/>
      <name val="Calibri"/>
      <family val="2"/>
    </font>
    <font>
      <b/>
      <sz val="12"/>
      <color indexed="10"/>
      <name val="Calibri"/>
      <family val="2"/>
    </font>
    <font>
      <b/>
      <sz val="11"/>
      <name val="Calibri"/>
      <family val="2"/>
    </font>
    <font>
      <b/>
      <sz val="13"/>
      <name val="Calibri"/>
      <family val="2"/>
    </font>
    <font>
      <b/>
      <sz val="13"/>
      <color indexed="16"/>
      <name val="Calibri"/>
      <family val="2"/>
    </font>
    <font>
      <b/>
      <sz val="12"/>
      <color indexed="40"/>
      <name val="Calibri"/>
      <family val="2"/>
    </font>
    <font>
      <sz val="11.5"/>
      <color indexed="8"/>
      <name val="Times New Roman CE"/>
      <family val="0"/>
    </font>
    <font>
      <sz val="14"/>
      <color indexed="40"/>
      <name val="Calibri"/>
      <family val="2"/>
    </font>
    <font>
      <sz val="12"/>
      <color indexed="40"/>
      <name val="Calibri"/>
      <family val="2"/>
    </font>
    <font>
      <sz val="14"/>
      <color indexed="40"/>
      <name val="Arial 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Tahoma"/>
      <family val="2"/>
    </font>
    <font>
      <u val="single"/>
      <sz val="10"/>
      <color indexed="36"/>
      <name val="Arial"/>
      <family val="2"/>
    </font>
    <font>
      <sz val="14"/>
      <name val="Arial "/>
      <family val="0"/>
    </font>
    <font>
      <sz val="13"/>
      <name val="Calibri"/>
      <family val="2"/>
    </font>
    <font>
      <sz val="13"/>
      <color indexed="8"/>
      <name val="Calibri"/>
      <family val="2"/>
    </font>
    <font>
      <sz val="10"/>
      <color indexed="3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Verdana"/>
      <family val="0"/>
    </font>
    <font>
      <b/>
      <sz val="10"/>
      <color indexed="30"/>
      <name val="Verdana"/>
      <family val="0"/>
    </font>
    <font>
      <b/>
      <sz val="10"/>
      <color indexed="17"/>
      <name val="Verdana"/>
      <family val="0"/>
    </font>
    <font>
      <b/>
      <sz val="12"/>
      <color indexed="17"/>
      <name val="Calibri"/>
      <family val="0"/>
    </font>
    <font>
      <b/>
      <sz val="16"/>
      <color indexed="8"/>
      <name val="Calibri"/>
      <family val="0"/>
    </font>
    <font>
      <b/>
      <sz val="9.95"/>
      <color indexed="8"/>
      <name val="Calibri"/>
      <family val="0"/>
    </font>
    <font>
      <b/>
      <sz val="12"/>
      <color indexed="48"/>
      <name val="Calibri"/>
      <family val="0"/>
    </font>
    <font>
      <b/>
      <sz val="9"/>
      <color indexed="8"/>
      <name val="Verdana"/>
      <family val="0"/>
    </font>
    <font>
      <b/>
      <sz val="14"/>
      <color indexed="8"/>
      <name val="Calibri"/>
      <family val="0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Times New Roman"/>
      <family val="1"/>
    </font>
    <font>
      <b/>
      <sz val="14"/>
      <color indexed="4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 style="medium"/>
      <top/>
      <bottom style="medium"/>
    </border>
    <border>
      <left style="double"/>
      <right/>
      <top/>
      <bottom/>
    </border>
    <border>
      <left style="double"/>
      <right/>
      <top style="medium"/>
      <bottom style="double"/>
    </border>
    <border>
      <left style="double"/>
      <right style="medium"/>
      <top style="medium"/>
      <bottom style="medium"/>
    </border>
    <border>
      <left style="double"/>
      <right style="medium"/>
      <top style="medium"/>
      <bottom style="double"/>
    </border>
    <border>
      <left style="double"/>
      <right/>
      <top style="double"/>
      <bottom style="double"/>
    </border>
    <border>
      <left style="double"/>
      <right style="medium"/>
      <top style="double"/>
      <bottom style="medium"/>
    </border>
    <border>
      <left style="double"/>
      <right style="medium"/>
      <top style="double"/>
      <bottom style="double"/>
    </border>
    <border>
      <left style="double"/>
      <right style="medium"/>
      <top/>
      <bottom style="double"/>
    </border>
    <border>
      <left/>
      <right style="medium"/>
      <top/>
      <bottom style="double"/>
    </border>
    <border>
      <left/>
      <right style="double"/>
      <top/>
      <bottom style="double"/>
    </border>
    <border>
      <left/>
      <right style="medium"/>
      <top/>
      <bottom style="medium"/>
    </border>
    <border>
      <left/>
      <right style="double"/>
      <top/>
      <bottom style="medium"/>
    </border>
    <border>
      <left/>
      <right/>
      <top style="medium"/>
      <bottom style="double"/>
    </border>
    <border>
      <left/>
      <right style="double"/>
      <top style="medium"/>
      <bottom style="double"/>
    </border>
    <border>
      <left/>
      <right style="medium"/>
      <top style="medium"/>
      <bottom style="medium"/>
    </border>
    <border>
      <left/>
      <right style="double"/>
      <top style="medium"/>
      <bottom style="medium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medium"/>
      <top style="double"/>
      <bottom style="double"/>
    </border>
    <border>
      <left/>
      <right style="medium"/>
      <top style="double"/>
      <bottom style="double"/>
    </border>
    <border>
      <left/>
      <right/>
      <top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thin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/>
      <top/>
      <bottom/>
    </border>
    <border>
      <left style="medium"/>
      <right style="double"/>
      <top style="medium"/>
      <bottom/>
    </border>
    <border>
      <left style="medium"/>
      <right style="double"/>
      <top/>
      <bottom style="double"/>
    </border>
    <border>
      <left/>
      <right style="thin"/>
      <top/>
      <bottom/>
    </border>
    <border>
      <left style="thin"/>
      <right>
        <color indexed="63"/>
      </right>
      <top style="thin"/>
      <bottom style="medium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double"/>
      <top style="double"/>
      <bottom style="medium"/>
    </border>
    <border>
      <left style="double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/>
      <right/>
      <top style="medium"/>
      <bottom style="thin"/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/>
    </border>
    <border>
      <left/>
      <right style="medium"/>
      <top style="medium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thin"/>
      <right/>
      <top/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medium"/>
      <right style="medium"/>
      <top/>
      <bottom style="double"/>
    </border>
    <border>
      <left style="medium"/>
      <right/>
      <top style="double"/>
      <bottom style="medium"/>
    </border>
    <border>
      <left/>
      <right style="medium"/>
      <top style="double"/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/>
      <bottom>
        <color indexed="63"/>
      </bottom>
    </border>
  </borders>
  <cellStyleXfs count="2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6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14" borderId="0" applyNumberFormat="0" applyBorder="0" applyAlignment="0" applyProtection="0"/>
    <xf numFmtId="0" fontId="87" fillId="14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6" borderId="0" applyNumberFormat="0" applyBorder="0" applyAlignment="0" applyProtection="0"/>
    <xf numFmtId="0" fontId="87" fillId="27" borderId="0" applyNumberFormat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30" borderId="0" applyNumberFormat="0" applyBorder="0" applyAlignment="0" applyProtection="0"/>
    <xf numFmtId="0" fontId="87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8" fillId="33" borderId="1" applyNumberFormat="0" applyAlignment="0" applyProtection="0"/>
    <xf numFmtId="0" fontId="88" fillId="33" borderId="1" applyNumberFormat="0" applyAlignment="0" applyProtection="0"/>
    <xf numFmtId="0" fontId="89" fillId="34" borderId="2" applyNumberFormat="0" applyAlignment="0" applyProtection="0"/>
    <xf numFmtId="0" fontId="89" fillId="34" borderId="2" applyNumberFormat="0" applyAlignment="0" applyProtection="0"/>
    <xf numFmtId="0" fontId="90" fillId="35" borderId="0" applyNumberFormat="0" applyBorder="0" applyAlignment="0" applyProtection="0"/>
    <xf numFmtId="0" fontId="90" fillId="3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2" fillId="0" borderId="3" applyNumberFormat="0" applyFill="0" applyAlignment="0" applyProtection="0"/>
    <xf numFmtId="0" fontId="92" fillId="0" borderId="3" applyNumberFormat="0" applyFill="0" applyAlignment="0" applyProtection="0"/>
    <xf numFmtId="0" fontId="93" fillId="36" borderId="4" applyNumberFormat="0" applyAlignment="0" applyProtection="0"/>
    <xf numFmtId="0" fontId="93" fillId="36" borderId="4" applyNumberFormat="0" applyAlignment="0" applyProtection="0"/>
    <xf numFmtId="0" fontId="94" fillId="0" borderId="5" applyNumberFormat="0" applyFill="0" applyAlignment="0" applyProtection="0"/>
    <xf numFmtId="0" fontId="94" fillId="0" borderId="5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6" fillId="0" borderId="7" applyNumberFormat="0" applyFill="0" applyAlignment="0" applyProtection="0"/>
    <xf numFmtId="0" fontId="96" fillId="0" borderId="7" applyNumberFormat="0" applyFill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37" borderId="0" applyNumberFormat="0" applyBorder="0" applyAlignment="0" applyProtection="0"/>
    <xf numFmtId="0" fontId="97" fillId="37" borderId="0" applyNumberFormat="0" applyBorder="0" applyAlignment="0" applyProtection="0"/>
    <xf numFmtId="0" fontId="98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49" fillId="38" borderId="8">
      <alignment vertical="center"/>
      <protection/>
    </xf>
    <xf numFmtId="0" fontId="99" fillId="34" borderId="1" applyNumberFormat="0" applyAlignment="0" applyProtection="0"/>
    <xf numFmtId="0" fontId="99" fillId="34" borderId="1" applyNumberFormat="0" applyAlignment="0" applyProtection="0"/>
    <xf numFmtId="0" fontId="10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1" fillId="0" borderId="9" applyNumberFormat="0" applyFill="0" applyAlignment="0" applyProtection="0"/>
    <xf numFmtId="0" fontId="101" fillId="0" borderId="9" applyNumberFormat="0" applyFill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0" fillId="39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05" fillId="40" borderId="0" applyNumberFormat="0" applyBorder="0" applyAlignment="0" applyProtection="0"/>
    <xf numFmtId="0" fontId="105" fillId="40" borderId="0" applyNumberFormat="0" applyBorder="0" applyAlignment="0" applyProtection="0"/>
  </cellStyleXfs>
  <cellXfs count="65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4" fontId="11" fillId="0" borderId="0" xfId="161" applyNumberFormat="1" applyFont="1" applyFill="1" applyAlignment="1">
      <alignment vertical="center" wrapText="1"/>
      <protection/>
    </xf>
    <xf numFmtId="0" fontId="14" fillId="0" borderId="0" xfId="0" applyFont="1" applyAlignment="1">
      <alignment/>
    </xf>
    <xf numFmtId="0" fontId="0" fillId="0" borderId="0" xfId="0" applyFill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/>
    </xf>
    <xf numFmtId="4" fontId="11" fillId="0" borderId="0" xfId="161" applyNumberFormat="1" applyFont="1" applyFill="1" applyBorder="1" applyAlignment="1">
      <alignment horizontal="left" vertical="center" wrapText="1"/>
      <protection/>
    </xf>
    <xf numFmtId="0" fontId="16" fillId="0" borderId="0" xfId="0" applyFont="1" applyAlignment="1">
      <alignment/>
    </xf>
    <xf numFmtId="3" fontId="9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3" fontId="17" fillId="0" borderId="0" xfId="0" applyNumberFormat="1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left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Fill="1" applyAlignment="1">
      <alignment/>
    </xf>
    <xf numFmtId="0" fontId="21" fillId="0" borderId="0" xfId="0" applyFont="1" applyAlignment="1">
      <alignment/>
    </xf>
    <xf numFmtId="0" fontId="24" fillId="0" borderId="0" xfId="0" applyFont="1" applyBorder="1" applyAlignment="1">
      <alignment horizontal="center" wrapText="1"/>
    </xf>
    <xf numFmtId="49" fontId="21" fillId="25" borderId="12" xfId="0" applyNumberFormat="1" applyFont="1" applyFill="1" applyBorder="1" applyAlignment="1">
      <alignment/>
    </xf>
    <xf numFmtId="49" fontId="21" fillId="25" borderId="13" xfId="0" applyNumberFormat="1" applyFont="1" applyFill="1" applyBorder="1" applyAlignment="1">
      <alignment/>
    </xf>
    <xf numFmtId="0" fontId="27" fillId="0" borderId="0" xfId="0" applyFont="1" applyAlignment="1">
      <alignment horizontal="left"/>
    </xf>
    <xf numFmtId="0" fontId="24" fillId="41" borderId="14" xfId="0" applyFont="1" applyFill="1" applyBorder="1" applyAlignment="1">
      <alignment/>
    </xf>
    <xf numFmtId="0" fontId="24" fillId="4" borderId="14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0" fontId="21" fillId="0" borderId="15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/>
    </xf>
    <xf numFmtId="49" fontId="21" fillId="25" borderId="17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3" fontId="24" fillId="0" borderId="0" xfId="0" applyNumberFormat="1" applyFont="1" applyAlignment="1">
      <alignment/>
    </xf>
    <xf numFmtId="3" fontId="21" fillId="0" borderId="17" xfId="0" applyNumberFormat="1" applyFont="1" applyFill="1" applyBorder="1" applyAlignment="1">
      <alignment/>
    </xf>
    <xf numFmtId="3" fontId="21" fillId="0" borderId="14" xfId="0" applyNumberFormat="1" applyFont="1" applyFill="1" applyBorder="1" applyAlignment="1">
      <alignment/>
    </xf>
    <xf numFmtId="3" fontId="21" fillId="0" borderId="16" xfId="0" applyNumberFormat="1" applyFont="1" applyFill="1" applyBorder="1" applyAlignment="1">
      <alignment/>
    </xf>
    <xf numFmtId="3" fontId="21" fillId="0" borderId="14" xfId="0" applyNumberFormat="1" applyFont="1" applyFill="1" applyBorder="1" applyAlignment="1">
      <alignment horizontal="right"/>
    </xf>
    <xf numFmtId="3" fontId="21" fillId="0" borderId="16" xfId="0" applyNumberFormat="1" applyFont="1" applyFill="1" applyBorder="1" applyAlignment="1">
      <alignment horizontal="right"/>
    </xf>
    <xf numFmtId="3" fontId="21" fillId="0" borderId="15" xfId="0" applyNumberFormat="1" applyFont="1" applyFill="1" applyBorder="1" applyAlignment="1">
      <alignment horizontal="right"/>
    </xf>
    <xf numFmtId="3" fontId="21" fillId="0" borderId="17" xfId="0" applyNumberFormat="1" applyFont="1" applyFill="1" applyBorder="1" applyAlignment="1">
      <alignment horizontal="right"/>
    </xf>
    <xf numFmtId="3" fontId="21" fillId="42" borderId="16" xfId="0" applyNumberFormat="1" applyFont="1" applyFill="1" applyBorder="1" applyAlignment="1">
      <alignment/>
    </xf>
    <xf numFmtId="3" fontId="21" fillId="43" borderId="17" xfId="0" applyNumberFormat="1" applyFont="1" applyFill="1" applyBorder="1" applyAlignment="1">
      <alignment/>
    </xf>
    <xf numFmtId="3" fontId="21" fillId="6" borderId="14" xfId="0" applyNumberFormat="1" applyFont="1" applyFill="1" applyBorder="1" applyAlignment="1">
      <alignment/>
    </xf>
    <xf numFmtId="3" fontId="21" fillId="6" borderId="17" xfId="0" applyNumberFormat="1" applyFont="1" applyFill="1" applyBorder="1" applyAlignment="1">
      <alignment/>
    </xf>
    <xf numFmtId="49" fontId="21" fillId="25" borderId="18" xfId="0" applyNumberFormat="1" applyFont="1" applyFill="1" applyBorder="1" applyAlignment="1">
      <alignment/>
    </xf>
    <xf numFmtId="164" fontId="21" fillId="42" borderId="17" xfId="0" applyNumberFormat="1" applyFont="1" applyFill="1" applyBorder="1" applyAlignment="1">
      <alignment/>
    </xf>
    <xf numFmtId="164" fontId="21" fillId="43" borderId="17" xfId="0" applyNumberFormat="1" applyFont="1" applyFill="1" applyBorder="1" applyAlignment="1">
      <alignment/>
    </xf>
    <xf numFmtId="164" fontId="21" fillId="6" borderId="17" xfId="0" applyNumberFormat="1" applyFont="1" applyFill="1" applyBorder="1" applyAlignment="1">
      <alignment/>
    </xf>
    <xf numFmtId="164" fontId="24" fillId="0" borderId="17" xfId="0" applyNumberFormat="1" applyFont="1" applyBorder="1" applyAlignment="1">
      <alignment/>
    </xf>
    <xf numFmtId="164" fontId="21" fillId="0" borderId="17" xfId="0" applyNumberFormat="1" applyFont="1" applyFill="1" applyBorder="1" applyAlignment="1">
      <alignment/>
    </xf>
    <xf numFmtId="164" fontId="24" fillId="0" borderId="0" xfId="0" applyNumberFormat="1" applyFont="1" applyAlignment="1">
      <alignment/>
    </xf>
    <xf numFmtId="0" fontId="29" fillId="0" borderId="0" xfId="0" applyFont="1" applyAlignment="1">
      <alignment/>
    </xf>
    <xf numFmtId="3" fontId="21" fillId="0" borderId="0" xfId="0" applyNumberFormat="1" applyFont="1" applyBorder="1" applyAlignment="1">
      <alignment horizontal="center" wrapText="1"/>
    </xf>
    <xf numFmtId="3" fontId="30" fillId="0" borderId="0" xfId="0" applyNumberFormat="1" applyFont="1" applyBorder="1" applyAlignment="1">
      <alignment horizontal="center" wrapText="1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28" fillId="0" borderId="19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166" fontId="30" fillId="0" borderId="21" xfId="0" applyNumberFormat="1" applyFont="1" applyBorder="1" applyAlignment="1">
      <alignment vertical="top" wrapText="1"/>
    </xf>
    <xf numFmtId="166" fontId="33" fillId="0" borderId="22" xfId="0" applyNumberFormat="1" applyFont="1" applyBorder="1" applyAlignment="1">
      <alignment horizontal="center" vertical="top" wrapText="1"/>
    </xf>
    <xf numFmtId="166" fontId="33" fillId="0" borderId="23" xfId="0" applyNumberFormat="1" applyFont="1" applyBorder="1" applyAlignment="1">
      <alignment horizontal="center" vertical="top" wrapText="1"/>
    </xf>
    <xf numFmtId="166" fontId="30" fillId="0" borderId="24" xfId="0" applyNumberFormat="1" applyFont="1" applyBorder="1" applyAlignment="1">
      <alignment vertical="top" wrapText="1"/>
    </xf>
    <xf numFmtId="166" fontId="30" fillId="0" borderId="24" xfId="0" applyNumberFormat="1" applyFont="1" applyFill="1" applyBorder="1" applyAlignment="1">
      <alignment vertical="top" wrapText="1"/>
    </xf>
    <xf numFmtId="166" fontId="30" fillId="0" borderId="21" xfId="0" applyNumberFormat="1" applyFont="1" applyFill="1" applyBorder="1" applyAlignment="1">
      <alignment vertical="top" wrapText="1"/>
    </xf>
    <xf numFmtId="166" fontId="30" fillId="0" borderId="25" xfId="0" applyNumberFormat="1" applyFont="1" applyFill="1" applyBorder="1" applyAlignment="1">
      <alignment vertical="top" wrapText="1"/>
    </xf>
    <xf numFmtId="166" fontId="33" fillId="0" borderId="26" xfId="0" applyNumberFormat="1" applyFont="1" applyBorder="1" applyAlignment="1">
      <alignment horizontal="center" vertical="top" wrapText="1"/>
    </xf>
    <xf numFmtId="166" fontId="30" fillId="0" borderId="27" xfId="0" applyNumberFormat="1" applyFont="1" applyFill="1" applyBorder="1" applyAlignment="1">
      <alignment vertical="top" wrapText="1"/>
    </xf>
    <xf numFmtId="166" fontId="30" fillId="0" borderId="28" xfId="0" applyNumberFormat="1" applyFont="1" applyFill="1" applyBorder="1" applyAlignment="1">
      <alignment vertical="top" wrapText="1"/>
    </xf>
    <xf numFmtId="166" fontId="30" fillId="0" borderId="28" xfId="0" applyNumberFormat="1" applyFont="1" applyBorder="1" applyAlignment="1">
      <alignment vertical="top" wrapText="1"/>
    </xf>
    <xf numFmtId="166" fontId="30" fillId="0" borderId="29" xfId="0" applyNumberFormat="1" applyFont="1" applyBorder="1" applyAlignment="1">
      <alignment vertical="top" wrapText="1"/>
    </xf>
    <xf numFmtId="166" fontId="30" fillId="0" borderId="25" xfId="0" applyNumberFormat="1" applyFont="1" applyFill="1" applyBorder="1" applyAlignment="1">
      <alignment horizontal="right" vertical="top" wrapText="1"/>
    </xf>
    <xf numFmtId="0" fontId="28" fillId="0" borderId="30" xfId="0" applyFont="1" applyBorder="1" applyAlignment="1">
      <alignment horizontal="center" vertical="top" wrapText="1"/>
    </xf>
    <xf numFmtId="0" fontId="28" fillId="0" borderId="31" xfId="0" applyFont="1" applyBorder="1" applyAlignment="1">
      <alignment horizontal="center" vertical="top" wrapText="1"/>
    </xf>
    <xf numFmtId="3" fontId="30" fillId="0" borderId="32" xfId="0" applyNumberFormat="1" applyFont="1" applyBorder="1" applyAlignment="1">
      <alignment horizontal="center" wrapText="1"/>
    </xf>
    <xf numFmtId="3" fontId="21" fillId="43" borderId="32" xfId="0" applyNumberFormat="1" applyFont="1" applyFill="1" applyBorder="1" applyAlignment="1">
      <alignment horizontal="center" wrapText="1"/>
    </xf>
    <xf numFmtId="3" fontId="21" fillId="43" borderId="33" xfId="0" applyNumberFormat="1" applyFont="1" applyFill="1" applyBorder="1" applyAlignment="1">
      <alignment horizontal="center" wrapText="1"/>
    </xf>
    <xf numFmtId="3" fontId="34" fillId="0" borderId="0" xfId="0" applyNumberFormat="1" applyFont="1" applyBorder="1" applyAlignment="1">
      <alignment horizontal="center" wrapText="1"/>
    </xf>
    <xf numFmtId="3" fontId="30" fillId="0" borderId="34" xfId="0" applyNumberFormat="1" applyFont="1" applyBorder="1" applyAlignment="1">
      <alignment horizontal="center" wrapText="1"/>
    </xf>
    <xf numFmtId="3" fontId="34" fillId="0" borderId="34" xfId="0" applyNumberFormat="1" applyFont="1" applyBorder="1" applyAlignment="1">
      <alignment horizontal="center" wrapText="1"/>
    </xf>
    <xf numFmtId="3" fontId="34" fillId="0" borderId="35" xfId="0" applyNumberFormat="1" applyFont="1" applyBorder="1" applyAlignment="1">
      <alignment horizontal="center" wrapText="1"/>
    </xf>
    <xf numFmtId="0" fontId="30" fillId="0" borderId="32" xfId="0" applyFont="1" applyBorder="1" applyAlignment="1">
      <alignment horizontal="center" wrapText="1"/>
    </xf>
    <xf numFmtId="3" fontId="21" fillId="43" borderId="30" xfId="0" applyNumberFormat="1" applyFont="1" applyFill="1" applyBorder="1" applyAlignment="1">
      <alignment horizontal="center" wrapText="1"/>
    </xf>
    <xf numFmtId="3" fontId="30" fillId="0" borderId="30" xfId="0" applyNumberFormat="1" applyFont="1" applyBorder="1" applyAlignment="1">
      <alignment horizontal="center" wrapText="1"/>
    </xf>
    <xf numFmtId="3" fontId="21" fillId="43" borderId="31" xfId="0" applyNumberFormat="1" applyFont="1" applyFill="1" applyBorder="1" applyAlignment="1">
      <alignment horizontal="center" wrapText="1"/>
    </xf>
    <xf numFmtId="3" fontId="30" fillId="0" borderId="32" xfId="0" applyNumberFormat="1" applyFont="1" applyFill="1" applyBorder="1" applyAlignment="1">
      <alignment horizontal="center" wrapText="1"/>
    </xf>
    <xf numFmtId="3" fontId="35" fillId="43" borderId="32" xfId="0" applyNumberFormat="1" applyFont="1" applyFill="1" applyBorder="1" applyAlignment="1">
      <alignment horizontal="center" wrapText="1"/>
    </xf>
    <xf numFmtId="3" fontId="30" fillId="0" borderId="36" xfId="0" applyNumberFormat="1" applyFont="1" applyFill="1" applyBorder="1" applyAlignment="1">
      <alignment horizontal="center" wrapText="1"/>
    </xf>
    <xf numFmtId="3" fontId="21" fillId="43" borderId="36" xfId="0" applyNumberFormat="1" applyFont="1" applyFill="1" applyBorder="1" applyAlignment="1">
      <alignment horizontal="center" wrapText="1"/>
    </xf>
    <xf numFmtId="3" fontId="35" fillId="43" borderId="36" xfId="0" applyNumberFormat="1" applyFont="1" applyFill="1" applyBorder="1" applyAlignment="1">
      <alignment horizontal="center" wrapText="1"/>
    </xf>
    <xf numFmtId="3" fontId="21" fillId="43" borderId="37" xfId="0" applyNumberFormat="1" applyFont="1" applyFill="1" applyBorder="1" applyAlignment="1">
      <alignment horizontal="center" wrapText="1"/>
    </xf>
    <xf numFmtId="3" fontId="30" fillId="0" borderId="30" xfId="0" applyNumberFormat="1" applyFont="1" applyFill="1" applyBorder="1" applyAlignment="1">
      <alignment horizontal="center" wrapText="1"/>
    </xf>
    <xf numFmtId="3" fontId="35" fillId="43" borderId="30" xfId="0" applyNumberFormat="1" applyFont="1" applyFill="1" applyBorder="1" applyAlignment="1">
      <alignment horizontal="center" wrapText="1"/>
    </xf>
    <xf numFmtId="3" fontId="30" fillId="0" borderId="38" xfId="0" applyNumberFormat="1" applyFont="1" applyFill="1" applyBorder="1" applyAlignment="1">
      <alignment horizontal="center" wrapText="1"/>
    </xf>
    <xf numFmtId="3" fontId="34" fillId="0" borderId="38" xfId="0" applyNumberFormat="1" applyFont="1" applyFill="1" applyBorder="1" applyAlignment="1">
      <alignment horizontal="center" wrapText="1"/>
    </xf>
    <xf numFmtId="3" fontId="34" fillId="0" borderId="39" xfId="0" applyNumberFormat="1" applyFont="1" applyFill="1" applyBorder="1" applyAlignment="1">
      <alignment horizontal="center" wrapText="1"/>
    </xf>
    <xf numFmtId="3" fontId="30" fillId="0" borderId="40" xfId="0" applyNumberFormat="1" applyFont="1" applyFill="1" applyBorder="1" applyAlignment="1">
      <alignment horizontal="center" wrapText="1"/>
    </xf>
    <xf numFmtId="3" fontId="21" fillId="43" borderId="40" xfId="0" applyNumberFormat="1" applyFont="1" applyFill="1" applyBorder="1" applyAlignment="1">
      <alignment horizontal="center" wrapText="1"/>
    </xf>
    <xf numFmtId="3" fontId="30" fillId="0" borderId="41" xfId="0" applyNumberFormat="1" applyFont="1" applyFill="1" applyBorder="1" applyAlignment="1">
      <alignment horizontal="center" wrapText="1"/>
    </xf>
    <xf numFmtId="3" fontId="35" fillId="43" borderId="41" xfId="0" applyNumberFormat="1" applyFont="1" applyFill="1" applyBorder="1" applyAlignment="1">
      <alignment horizontal="center" wrapText="1"/>
    </xf>
    <xf numFmtId="3" fontId="21" fillId="43" borderId="39" xfId="0" applyNumberFormat="1" applyFont="1" applyFill="1" applyBorder="1" applyAlignment="1">
      <alignment horizontal="center" wrapText="1"/>
    </xf>
    <xf numFmtId="3" fontId="30" fillId="0" borderId="42" xfId="0" applyNumberFormat="1" applyFont="1" applyFill="1" applyBorder="1" applyAlignment="1">
      <alignment horizontal="center" wrapText="1"/>
    </xf>
    <xf numFmtId="3" fontId="34" fillId="0" borderId="42" xfId="0" applyNumberFormat="1" applyFont="1" applyFill="1" applyBorder="1" applyAlignment="1">
      <alignment horizontal="center" wrapText="1"/>
    </xf>
    <xf numFmtId="3" fontId="34" fillId="0" borderId="31" xfId="0" applyNumberFormat="1" applyFont="1" applyFill="1" applyBorder="1" applyAlignment="1">
      <alignment horizontal="center" wrapText="1"/>
    </xf>
    <xf numFmtId="3" fontId="21" fillId="43" borderId="41" xfId="0" applyNumberFormat="1" applyFont="1" applyFill="1" applyBorder="1" applyAlignment="1">
      <alignment horizontal="center" wrapText="1"/>
    </xf>
    <xf numFmtId="3" fontId="30" fillId="0" borderId="43" xfId="0" applyNumberFormat="1" applyFont="1" applyFill="1" applyBorder="1" applyAlignment="1">
      <alignment horizontal="center" wrapText="1"/>
    </xf>
    <xf numFmtId="3" fontId="21" fillId="43" borderId="35" xfId="0" applyNumberFormat="1" applyFont="1" applyFill="1" applyBorder="1" applyAlignment="1">
      <alignment horizontal="center" wrapText="1"/>
    </xf>
    <xf numFmtId="3" fontId="30" fillId="0" borderId="0" xfId="0" applyNumberFormat="1" applyFont="1" applyFill="1" applyBorder="1" applyAlignment="1">
      <alignment horizontal="center" wrapText="1"/>
    </xf>
    <xf numFmtId="3" fontId="21" fillId="0" borderId="0" xfId="0" applyNumberFormat="1" applyFont="1" applyFill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31" fillId="0" borderId="0" xfId="0" applyFont="1" applyAlignment="1">
      <alignment horizontal="right"/>
    </xf>
    <xf numFmtId="0" fontId="28" fillId="44" borderId="30" xfId="0" applyFont="1" applyFill="1" applyBorder="1" applyAlignment="1">
      <alignment horizontal="center" vertical="top" wrapText="1"/>
    </xf>
    <xf numFmtId="0" fontId="28" fillId="4" borderId="30" xfId="0" applyFont="1" applyFill="1" applyBorder="1" applyAlignment="1">
      <alignment horizontal="center" vertical="top" wrapText="1"/>
    </xf>
    <xf numFmtId="3" fontId="35" fillId="4" borderId="30" xfId="0" applyNumberFormat="1" applyFont="1" applyFill="1" applyBorder="1" applyAlignment="1">
      <alignment horizontal="center" wrapText="1"/>
    </xf>
    <xf numFmtId="166" fontId="21" fillId="0" borderId="28" xfId="0" applyNumberFormat="1" applyFont="1" applyFill="1" applyBorder="1" applyAlignment="1">
      <alignment vertical="top" wrapText="1"/>
    </xf>
    <xf numFmtId="166" fontId="36" fillId="0" borderId="26" xfId="0" applyNumberFormat="1" applyFont="1" applyBorder="1" applyAlignment="1">
      <alignment horizontal="center" vertical="center" wrapText="1"/>
    </xf>
    <xf numFmtId="3" fontId="21" fillId="0" borderId="42" xfId="0" applyNumberFormat="1" applyFont="1" applyFill="1" applyBorder="1" applyAlignment="1">
      <alignment horizontal="center" vertical="center" wrapText="1"/>
    </xf>
    <xf numFmtId="3" fontId="37" fillId="0" borderId="42" xfId="0" applyNumberFormat="1" applyFont="1" applyFill="1" applyBorder="1" applyAlignment="1">
      <alignment horizontal="center" vertical="center" wrapText="1"/>
    </xf>
    <xf numFmtId="3" fontId="34" fillId="0" borderId="42" xfId="0" applyNumberFormat="1" applyFont="1" applyFill="1" applyBorder="1" applyAlignment="1">
      <alignment horizontal="center" vertical="center" wrapText="1"/>
    </xf>
    <xf numFmtId="0" fontId="23" fillId="0" borderId="39" xfId="0" applyFont="1" applyBorder="1" applyAlignment="1">
      <alignment/>
    </xf>
    <xf numFmtId="166" fontId="36" fillId="0" borderId="38" xfId="0" applyNumberFormat="1" applyFont="1" applyBorder="1" applyAlignment="1">
      <alignment horizontal="center" vertical="center" wrapText="1"/>
    </xf>
    <xf numFmtId="3" fontId="21" fillId="0" borderId="38" xfId="0" applyNumberFormat="1" applyFont="1" applyFill="1" applyBorder="1" applyAlignment="1">
      <alignment horizontal="center" vertical="center" wrapText="1"/>
    </xf>
    <xf numFmtId="3" fontId="37" fillId="0" borderId="38" xfId="0" applyNumberFormat="1" applyFont="1" applyFill="1" applyBorder="1" applyAlignment="1">
      <alignment horizontal="center" vertical="center" wrapText="1"/>
    </xf>
    <xf numFmtId="3" fontId="34" fillId="0" borderId="38" xfId="0" applyNumberFormat="1" applyFont="1" applyFill="1" applyBorder="1" applyAlignment="1">
      <alignment horizontal="center" vertical="center" wrapText="1"/>
    </xf>
    <xf numFmtId="0" fontId="23" fillId="0" borderId="38" xfId="0" applyFont="1" applyBorder="1" applyAlignment="1">
      <alignment/>
    </xf>
    <xf numFmtId="166" fontId="36" fillId="0" borderId="0" xfId="0" applyNumberFormat="1" applyFont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3" fontId="37" fillId="0" borderId="0" xfId="0" applyNumberFormat="1" applyFont="1" applyFill="1" applyBorder="1" applyAlignment="1">
      <alignment horizontal="center" vertical="center" wrapText="1"/>
    </xf>
    <xf numFmtId="166" fontId="30" fillId="0" borderId="0" xfId="0" applyNumberFormat="1" applyFont="1" applyBorder="1" applyAlignment="1">
      <alignment vertical="top" wrapText="1"/>
    </xf>
    <xf numFmtId="0" fontId="24" fillId="0" borderId="0" xfId="0" applyFont="1" applyBorder="1" applyAlignment="1">
      <alignment wrapText="1"/>
    </xf>
    <xf numFmtId="0" fontId="24" fillId="0" borderId="0" xfId="0" applyFont="1" applyBorder="1" applyAlignment="1">
      <alignment/>
    </xf>
    <xf numFmtId="4" fontId="24" fillId="0" borderId="0" xfId="161" applyNumberFormat="1" applyFont="1" applyFill="1" applyAlignment="1">
      <alignment vertical="center" wrapText="1"/>
      <protection/>
    </xf>
    <xf numFmtId="0" fontId="35" fillId="0" borderId="0" xfId="0" applyFont="1" applyAlignment="1">
      <alignment/>
    </xf>
    <xf numFmtId="0" fontId="24" fillId="0" borderId="0" xfId="0" applyFont="1" applyFill="1" applyAlignment="1">
      <alignment vertical="center"/>
    </xf>
    <xf numFmtId="0" fontId="39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4" fontId="35" fillId="0" borderId="0" xfId="161" applyNumberFormat="1" applyFont="1" applyFill="1" applyAlignment="1">
      <alignment vertical="center" wrapText="1"/>
      <protection/>
    </xf>
    <xf numFmtId="0" fontId="35" fillId="0" borderId="0" xfId="0" applyFont="1" applyBorder="1" applyAlignment="1">
      <alignment wrapText="1"/>
    </xf>
    <xf numFmtId="0" fontId="35" fillId="0" borderId="0" xfId="0" applyFont="1" applyAlignment="1">
      <alignment wrapText="1"/>
    </xf>
    <xf numFmtId="0" fontId="24" fillId="0" borderId="12" xfId="0" applyFont="1" applyFill="1" applyBorder="1" applyAlignment="1">
      <alignment horizontal="center" vertical="center"/>
    </xf>
    <xf numFmtId="0" fontId="39" fillId="0" borderId="0" xfId="0" applyFont="1" applyFill="1" applyAlignment="1">
      <alignment/>
    </xf>
    <xf numFmtId="4" fontId="39" fillId="0" borderId="0" xfId="161" applyNumberFormat="1" applyFont="1" applyFill="1" applyAlignment="1">
      <alignment vertical="center" wrapText="1"/>
      <protection/>
    </xf>
    <xf numFmtId="0" fontId="39" fillId="0" borderId="0" xfId="0" applyFont="1" applyBorder="1" applyAlignment="1">
      <alignment wrapText="1"/>
    </xf>
    <xf numFmtId="49" fontId="24" fillId="6" borderId="44" xfId="0" applyNumberFormat="1" applyFont="1" applyFill="1" applyBorder="1" applyAlignment="1">
      <alignment horizontal="center" vertical="center" wrapText="1"/>
    </xf>
    <xf numFmtId="3" fontId="24" fillId="45" borderId="45" xfId="0" applyNumberFormat="1" applyFont="1" applyFill="1" applyBorder="1" applyAlignment="1">
      <alignment horizontal="right" vertical="center"/>
    </xf>
    <xf numFmtId="3" fontId="24" fillId="45" borderId="46" xfId="0" applyNumberFormat="1" applyFont="1" applyFill="1" applyBorder="1" applyAlignment="1">
      <alignment horizontal="right" vertical="center"/>
    </xf>
    <xf numFmtId="49" fontId="24" fillId="6" borderId="47" xfId="0" applyNumberFormat="1" applyFont="1" applyFill="1" applyBorder="1" applyAlignment="1">
      <alignment horizontal="center" vertical="center" wrapText="1"/>
    </xf>
    <xf numFmtId="3" fontId="24" fillId="45" borderId="48" xfId="0" applyNumberFormat="1" applyFont="1" applyFill="1" applyBorder="1" applyAlignment="1">
      <alignment horizontal="right" vertical="center"/>
    </xf>
    <xf numFmtId="3" fontId="24" fillId="45" borderId="47" xfId="0" applyNumberFormat="1" applyFont="1" applyFill="1" applyBorder="1" applyAlignment="1">
      <alignment horizontal="right" vertical="center"/>
    </xf>
    <xf numFmtId="49" fontId="24" fillId="6" borderId="49" xfId="0" applyNumberFormat="1" applyFont="1" applyFill="1" applyBorder="1" applyAlignment="1">
      <alignment horizontal="center" vertical="center" wrapText="1"/>
    </xf>
    <xf numFmtId="3" fontId="24" fillId="45" borderId="50" xfId="0" applyNumberFormat="1" applyFont="1" applyFill="1" applyBorder="1" applyAlignment="1">
      <alignment horizontal="right" vertical="center"/>
    </xf>
    <xf numFmtId="3" fontId="24" fillId="45" borderId="49" xfId="0" applyNumberFormat="1" applyFont="1" applyFill="1" applyBorder="1" applyAlignment="1">
      <alignment horizontal="right" vertical="center"/>
    </xf>
    <xf numFmtId="49" fontId="24" fillId="43" borderId="44" xfId="0" applyNumberFormat="1" applyFont="1" applyFill="1" applyBorder="1" applyAlignment="1">
      <alignment horizontal="center" vertical="center" wrapText="1"/>
    </xf>
    <xf numFmtId="49" fontId="24" fillId="43" borderId="47" xfId="0" applyNumberFormat="1" applyFont="1" applyFill="1" applyBorder="1" applyAlignment="1">
      <alignment horizontal="center" vertical="center" wrapText="1"/>
    </xf>
    <xf numFmtId="166" fontId="20" fillId="0" borderId="0" xfId="0" applyNumberFormat="1" applyFont="1" applyBorder="1" applyAlignment="1">
      <alignment horizontal="left" vertical="top" wrapText="1"/>
    </xf>
    <xf numFmtId="3" fontId="0" fillId="0" borderId="0" xfId="0" applyNumberFormat="1" applyFill="1" applyAlignment="1">
      <alignment/>
    </xf>
    <xf numFmtId="3" fontId="24" fillId="0" borderId="43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3" fontId="41" fillId="0" borderId="0" xfId="0" applyNumberFormat="1" applyFont="1" applyFill="1" applyBorder="1" applyAlignment="1">
      <alignment horizontal="center" wrapText="1"/>
    </xf>
    <xf numFmtId="3" fontId="35" fillId="0" borderId="17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 horizontal="center" wrapText="1"/>
    </xf>
    <xf numFmtId="3" fontId="35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wrapText="1"/>
    </xf>
    <xf numFmtId="3" fontId="24" fillId="0" borderId="51" xfId="0" applyNumberFormat="1" applyFont="1" applyFill="1" applyBorder="1" applyAlignment="1">
      <alignment horizontal="center" vertical="center" wrapText="1"/>
    </xf>
    <xf numFmtId="3" fontId="24" fillId="0" borderId="52" xfId="0" applyNumberFormat="1" applyFont="1" applyFill="1" applyBorder="1" applyAlignment="1">
      <alignment horizontal="center" vertical="center" wrapText="1"/>
    </xf>
    <xf numFmtId="3" fontId="24" fillId="0" borderId="17" xfId="0" applyNumberFormat="1" applyFont="1" applyFill="1" applyBorder="1" applyAlignment="1">
      <alignment horizontal="center" vertical="center" wrapText="1"/>
    </xf>
    <xf numFmtId="3" fontId="24" fillId="0" borderId="53" xfId="0" applyNumberFormat="1" applyFont="1" applyFill="1" applyBorder="1" applyAlignment="1">
      <alignment horizontal="center" vertical="center" wrapText="1"/>
    </xf>
    <xf numFmtId="3" fontId="24" fillId="43" borderId="54" xfId="0" applyNumberFormat="1" applyFont="1" applyFill="1" applyBorder="1" applyAlignment="1">
      <alignment horizontal="center" vertical="center" wrapText="1"/>
    </xf>
    <xf numFmtId="3" fontId="24" fillId="43" borderId="55" xfId="0" applyNumberFormat="1" applyFont="1" applyFill="1" applyBorder="1" applyAlignment="1">
      <alignment horizontal="center" vertical="center" wrapText="1"/>
    </xf>
    <xf numFmtId="3" fontId="24" fillId="0" borderId="18" xfId="0" applyNumberFormat="1" applyFont="1" applyFill="1" applyBorder="1" applyAlignment="1">
      <alignment horizontal="center" vertical="center" wrapText="1"/>
    </xf>
    <xf numFmtId="3" fontId="24" fillId="0" borderId="56" xfId="0" applyNumberFormat="1" applyFont="1" applyFill="1" applyBorder="1" applyAlignment="1">
      <alignment horizontal="center" vertical="center" wrapText="1"/>
    </xf>
    <xf numFmtId="3" fontId="24" fillId="6" borderId="54" xfId="0" applyNumberFormat="1" applyFont="1" applyFill="1" applyBorder="1" applyAlignment="1">
      <alignment horizontal="center" vertical="center" wrapText="1"/>
    </xf>
    <xf numFmtId="3" fontId="24" fillId="6" borderId="55" xfId="0" applyNumberFormat="1" applyFont="1" applyFill="1" applyBorder="1" applyAlignment="1">
      <alignment horizontal="center" vertical="center" wrapText="1"/>
    </xf>
    <xf numFmtId="3" fontId="24" fillId="43" borderId="12" xfId="0" applyNumberFormat="1" applyFont="1" applyFill="1" applyBorder="1" applyAlignment="1">
      <alignment horizontal="center" vertical="center" wrapText="1"/>
    </xf>
    <xf numFmtId="3" fontId="24" fillId="43" borderId="57" xfId="0" applyNumberFormat="1" applyFont="1" applyFill="1" applyBorder="1" applyAlignment="1">
      <alignment horizontal="center" vertical="center" wrapText="1"/>
    </xf>
    <xf numFmtId="3" fontId="24" fillId="46" borderId="17" xfId="0" applyNumberFormat="1" applyFont="1" applyFill="1" applyBorder="1" applyAlignment="1">
      <alignment horizontal="center" vertical="center" wrapText="1"/>
    </xf>
    <xf numFmtId="3" fontId="24" fillId="6" borderId="12" xfId="0" applyNumberFormat="1" applyFont="1" applyFill="1" applyBorder="1" applyAlignment="1">
      <alignment horizontal="center" vertical="center" wrapText="1"/>
    </xf>
    <xf numFmtId="3" fontId="24" fillId="46" borderId="51" xfId="0" applyNumberFormat="1" applyFont="1" applyFill="1" applyBorder="1" applyAlignment="1">
      <alignment horizontal="center" vertical="center" wrapText="1"/>
    </xf>
    <xf numFmtId="164" fontId="21" fillId="25" borderId="17" xfId="0" applyNumberFormat="1" applyFont="1" applyFill="1" applyBorder="1" applyAlignment="1">
      <alignment/>
    </xf>
    <xf numFmtId="3" fontId="35" fillId="43" borderId="17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28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vertical="top" wrapText="1"/>
    </xf>
    <xf numFmtId="0" fontId="24" fillId="0" borderId="58" xfId="0" applyFont="1" applyBorder="1" applyAlignment="1">
      <alignment/>
    </xf>
    <xf numFmtId="3" fontId="21" fillId="42" borderId="17" xfId="0" applyNumberFormat="1" applyFont="1" applyFill="1" applyBorder="1" applyAlignment="1">
      <alignment/>
    </xf>
    <xf numFmtId="166" fontId="41" fillId="0" borderId="0" xfId="0" applyNumberFormat="1" applyFont="1" applyFill="1" applyBorder="1" applyAlignment="1">
      <alignment vertical="top" wrapText="1"/>
    </xf>
    <xf numFmtId="3" fontId="43" fillId="0" borderId="0" xfId="0" applyNumberFormat="1" applyFont="1" applyFill="1" applyBorder="1" applyAlignment="1">
      <alignment horizontal="right" vertical="center" wrapText="1"/>
    </xf>
    <xf numFmtId="4" fontId="43" fillId="0" borderId="0" xfId="0" applyNumberFormat="1" applyFont="1" applyFill="1" applyBorder="1" applyAlignment="1">
      <alignment horizontal="right" vertical="center" wrapText="1"/>
    </xf>
    <xf numFmtId="3" fontId="44" fillId="0" borderId="0" xfId="0" applyNumberFormat="1" applyFont="1" applyFill="1" applyBorder="1" applyAlignment="1">
      <alignment horizontal="center" wrapText="1"/>
    </xf>
    <xf numFmtId="3" fontId="41" fillId="0" borderId="0" xfId="0" applyNumberFormat="1" applyFont="1" applyFill="1" applyBorder="1" applyAlignment="1">
      <alignment horizontal="center" wrapText="1"/>
    </xf>
    <xf numFmtId="4" fontId="43" fillId="0" borderId="0" xfId="0" applyNumberFormat="1" applyFont="1" applyFill="1" applyBorder="1" applyAlignment="1">
      <alignment vertical="center"/>
    </xf>
    <xf numFmtId="0" fontId="44" fillId="0" borderId="0" xfId="0" applyFont="1" applyAlignment="1">
      <alignment/>
    </xf>
    <xf numFmtId="3" fontId="44" fillId="0" borderId="0" xfId="0" applyNumberFormat="1" applyFont="1" applyAlignment="1">
      <alignment/>
    </xf>
    <xf numFmtId="3" fontId="41" fillId="0" borderId="0" xfId="0" applyNumberFormat="1" applyFont="1" applyAlignment="1">
      <alignment/>
    </xf>
    <xf numFmtId="3" fontId="41" fillId="0" borderId="17" xfId="0" applyNumberFormat="1" applyFont="1" applyFill="1" applyBorder="1" applyAlignment="1">
      <alignment horizontal="right"/>
    </xf>
    <xf numFmtId="3" fontId="41" fillId="0" borderId="17" xfId="0" applyNumberFormat="1" applyFont="1" applyFill="1" applyBorder="1" applyAlignment="1">
      <alignment/>
    </xf>
    <xf numFmtId="164" fontId="41" fillId="25" borderId="17" xfId="0" applyNumberFormat="1" applyFont="1" applyFill="1" applyBorder="1" applyAlignment="1">
      <alignment/>
    </xf>
    <xf numFmtId="3" fontId="30" fillId="0" borderId="43" xfId="0" applyNumberFormat="1" applyFont="1" applyFill="1" applyBorder="1" applyAlignment="1">
      <alignment horizontal="center" wrapText="1"/>
    </xf>
    <xf numFmtId="3" fontId="21" fillId="43" borderId="30" xfId="0" applyNumberFormat="1" applyFont="1" applyFill="1" applyBorder="1" applyAlignment="1">
      <alignment horizontal="center" wrapText="1"/>
    </xf>
    <xf numFmtId="0" fontId="28" fillId="44" borderId="30" xfId="0" applyFont="1" applyFill="1" applyBorder="1" applyAlignment="1">
      <alignment horizontal="center" vertical="top" wrapText="1"/>
    </xf>
    <xf numFmtId="0" fontId="28" fillId="4" borderId="30" xfId="0" applyFont="1" applyFill="1" applyBorder="1" applyAlignment="1">
      <alignment horizontal="center" vertical="top" wrapText="1"/>
    </xf>
    <xf numFmtId="166" fontId="30" fillId="0" borderId="25" xfId="0" applyNumberFormat="1" applyFont="1" applyFill="1" applyBorder="1" applyAlignment="1">
      <alignment horizontal="right" vertical="top" wrapText="1"/>
    </xf>
    <xf numFmtId="3" fontId="30" fillId="0" borderId="30" xfId="0" applyNumberFormat="1" applyFont="1" applyFill="1" applyBorder="1" applyAlignment="1">
      <alignment horizontal="center" wrapText="1"/>
    </xf>
    <xf numFmtId="0" fontId="28" fillId="0" borderId="59" xfId="0" applyFont="1" applyBorder="1" applyAlignment="1">
      <alignment horizontal="center" vertical="top" wrapText="1"/>
    </xf>
    <xf numFmtId="0" fontId="28" fillId="0" borderId="60" xfId="0" applyFont="1" applyBorder="1" applyAlignment="1">
      <alignment horizontal="center" vertical="top" wrapText="1"/>
    </xf>
    <xf numFmtId="0" fontId="28" fillId="0" borderId="30" xfId="0" applyFont="1" applyBorder="1" applyAlignment="1">
      <alignment horizontal="center" vertical="top" wrapText="1"/>
    </xf>
    <xf numFmtId="0" fontId="28" fillId="0" borderId="31" xfId="0" applyFont="1" applyBorder="1" applyAlignment="1">
      <alignment horizontal="center" vertical="top" wrapText="1"/>
    </xf>
    <xf numFmtId="3" fontId="21" fillId="43" borderId="41" xfId="0" applyNumberFormat="1" applyFont="1" applyFill="1" applyBorder="1" applyAlignment="1">
      <alignment horizontal="center" wrapText="1"/>
    </xf>
    <xf numFmtId="3" fontId="30" fillId="0" borderId="41" xfId="0" applyNumberFormat="1" applyFont="1" applyFill="1" applyBorder="1" applyAlignment="1">
      <alignment horizontal="center" wrapText="1"/>
    </xf>
    <xf numFmtId="49" fontId="21" fillId="25" borderId="12" xfId="0" applyNumberFormat="1" applyFont="1" applyFill="1" applyBorder="1" applyAlignment="1">
      <alignment/>
    </xf>
    <xf numFmtId="49" fontId="21" fillId="25" borderId="17" xfId="0" applyNumberFormat="1" applyFont="1" applyFill="1" applyBorder="1" applyAlignment="1">
      <alignment/>
    </xf>
    <xf numFmtId="3" fontId="21" fillId="42" borderId="16" xfId="0" applyNumberFormat="1" applyFont="1" applyFill="1" applyBorder="1" applyAlignment="1">
      <alignment/>
    </xf>
    <xf numFmtId="3" fontId="21" fillId="0" borderId="16" xfId="0" applyNumberFormat="1" applyFont="1" applyFill="1" applyBorder="1" applyAlignment="1">
      <alignment/>
    </xf>
    <xf numFmtId="3" fontId="21" fillId="0" borderId="17" xfId="0" applyNumberFormat="1" applyFont="1" applyFill="1" applyBorder="1" applyAlignment="1">
      <alignment horizontal="right"/>
    </xf>
    <xf numFmtId="3" fontId="21" fillId="0" borderId="17" xfId="0" applyNumberFormat="1" applyFont="1" applyFill="1" applyBorder="1" applyAlignment="1">
      <alignment/>
    </xf>
    <xf numFmtId="3" fontId="21" fillId="43" borderId="17" xfId="0" applyNumberFormat="1" applyFont="1" applyFill="1" applyBorder="1" applyAlignment="1">
      <alignment/>
    </xf>
    <xf numFmtId="164" fontId="21" fillId="42" borderId="17" xfId="0" applyNumberFormat="1" applyFont="1" applyFill="1" applyBorder="1" applyAlignment="1">
      <alignment/>
    </xf>
    <xf numFmtId="164" fontId="21" fillId="43" borderId="17" xfId="0" applyNumberFormat="1" applyFont="1" applyFill="1" applyBorder="1" applyAlignment="1">
      <alignment/>
    </xf>
    <xf numFmtId="164" fontId="30" fillId="0" borderId="17" xfId="0" applyNumberFormat="1" applyFont="1" applyBorder="1" applyAlignment="1">
      <alignment/>
    </xf>
    <xf numFmtId="164" fontId="21" fillId="0" borderId="17" xfId="0" applyNumberFormat="1" applyFont="1" applyFill="1" applyBorder="1" applyAlignment="1">
      <alignment/>
    </xf>
    <xf numFmtId="3" fontId="21" fillId="0" borderId="16" xfId="0" applyNumberFormat="1" applyFont="1" applyFill="1" applyBorder="1" applyAlignment="1">
      <alignment horizontal="right"/>
    </xf>
    <xf numFmtId="3" fontId="21" fillId="6" borderId="17" xfId="0" applyNumberFormat="1" applyFont="1" applyFill="1" applyBorder="1" applyAlignment="1">
      <alignment/>
    </xf>
    <xf numFmtId="164" fontId="21" fillId="6" borderId="17" xfId="0" applyNumberFormat="1" applyFont="1" applyFill="1" applyBorder="1" applyAlignment="1">
      <alignment/>
    </xf>
    <xf numFmtId="3" fontId="30" fillId="0" borderId="0" xfId="0" applyNumberFormat="1" applyFont="1" applyAlignment="1">
      <alignment/>
    </xf>
    <xf numFmtId="164" fontId="44" fillId="0" borderId="0" xfId="0" applyNumberFormat="1" applyFont="1" applyAlignment="1">
      <alignment/>
    </xf>
    <xf numFmtId="4" fontId="45" fillId="0" borderId="0" xfId="0" applyNumberFormat="1" applyFont="1" applyFill="1" applyBorder="1" applyAlignment="1">
      <alignment vertical="center"/>
    </xf>
    <xf numFmtId="3" fontId="0" fillId="0" borderId="0" xfId="0" applyNumberFormat="1" applyBorder="1" applyAlignment="1">
      <alignment/>
    </xf>
    <xf numFmtId="167" fontId="44" fillId="0" borderId="0" xfId="0" applyNumberFormat="1" applyFont="1" applyAlignment="1">
      <alignment/>
    </xf>
    <xf numFmtId="167" fontId="0" fillId="0" borderId="0" xfId="0" applyNumberFormat="1" applyAlignment="1">
      <alignment/>
    </xf>
    <xf numFmtId="3" fontId="30" fillId="0" borderId="0" xfId="0" applyNumberFormat="1" applyFont="1" applyFill="1" applyAlignment="1">
      <alignment/>
    </xf>
    <xf numFmtId="3" fontId="41" fillId="25" borderId="13" xfId="0" applyNumberFormat="1" applyFont="1" applyFill="1" applyBorder="1" applyAlignment="1">
      <alignment/>
    </xf>
    <xf numFmtId="3" fontId="35" fillId="25" borderId="13" xfId="0" applyNumberFormat="1" applyFont="1" applyFill="1" applyBorder="1" applyAlignment="1">
      <alignment/>
    </xf>
    <xf numFmtId="3" fontId="41" fillId="25" borderId="18" xfId="0" applyNumberFormat="1" applyFont="1" applyFill="1" applyBorder="1" applyAlignment="1">
      <alignment/>
    </xf>
    <xf numFmtId="3" fontId="35" fillId="25" borderId="18" xfId="0" applyNumberFormat="1" applyFont="1" applyFill="1" applyBorder="1" applyAlignment="1">
      <alignment/>
    </xf>
    <xf numFmtId="164" fontId="35" fillId="25" borderId="13" xfId="0" applyNumberFormat="1" applyFont="1" applyFill="1" applyBorder="1" applyAlignment="1">
      <alignment/>
    </xf>
    <xf numFmtId="3" fontId="24" fillId="46" borderId="0" xfId="0" applyNumberFormat="1" applyFont="1" applyFill="1" applyAlignment="1">
      <alignment/>
    </xf>
    <xf numFmtId="3" fontId="21" fillId="46" borderId="16" xfId="0" applyNumberFormat="1" applyFont="1" applyFill="1" applyBorder="1" applyAlignment="1">
      <alignment/>
    </xf>
    <xf numFmtId="3" fontId="4" fillId="0" borderId="0" xfId="0" applyNumberFormat="1" applyFont="1" applyAlignment="1">
      <alignment wrapText="1"/>
    </xf>
    <xf numFmtId="164" fontId="0" fillId="0" borderId="0" xfId="0" applyNumberFormat="1" applyAlignment="1">
      <alignment/>
    </xf>
    <xf numFmtId="167" fontId="21" fillId="0" borderId="0" xfId="0" applyNumberFormat="1" applyFont="1" applyFill="1" applyBorder="1" applyAlignment="1">
      <alignment/>
    </xf>
    <xf numFmtId="0" fontId="24" fillId="0" borderId="0" xfId="0" applyFont="1" applyAlignment="1">
      <alignment/>
    </xf>
    <xf numFmtId="49" fontId="21" fillId="25" borderId="12" xfId="0" applyNumberFormat="1" applyFont="1" applyFill="1" applyBorder="1" applyAlignment="1">
      <alignment/>
    </xf>
    <xf numFmtId="3" fontId="35" fillId="42" borderId="18" xfId="0" applyNumberFormat="1" applyFont="1" applyFill="1" applyBorder="1" applyAlignment="1">
      <alignment/>
    </xf>
    <xf numFmtId="3" fontId="35" fillId="43" borderId="18" xfId="0" applyNumberFormat="1" applyFont="1" applyFill="1" applyBorder="1" applyAlignment="1">
      <alignment/>
    </xf>
    <xf numFmtId="3" fontId="35" fillId="6" borderId="18" xfId="0" applyNumberFormat="1" applyFont="1" applyFill="1" applyBorder="1" applyAlignment="1">
      <alignment/>
    </xf>
    <xf numFmtId="3" fontId="35" fillId="25" borderId="13" xfId="0" applyNumberFormat="1" applyFont="1" applyFill="1" applyBorder="1" applyAlignment="1">
      <alignment/>
    </xf>
    <xf numFmtId="3" fontId="35" fillId="0" borderId="17" xfId="0" applyNumberFormat="1" applyFont="1" applyFill="1" applyBorder="1" applyAlignment="1">
      <alignment horizontal="right"/>
    </xf>
    <xf numFmtId="3" fontId="35" fillId="0" borderId="17" xfId="0" applyNumberFormat="1" applyFont="1" applyFill="1" applyBorder="1" applyAlignment="1">
      <alignment/>
    </xf>
    <xf numFmtId="3" fontId="35" fillId="0" borderId="16" xfId="0" applyNumberFormat="1" applyFont="1" applyFill="1" applyBorder="1" applyAlignment="1">
      <alignment horizontal="right"/>
    </xf>
    <xf numFmtId="3" fontId="35" fillId="42" borderId="16" xfId="0" applyNumberFormat="1" applyFont="1" applyFill="1" applyBorder="1" applyAlignment="1">
      <alignment/>
    </xf>
    <xf numFmtId="3" fontId="35" fillId="43" borderId="0" xfId="0" applyNumberFormat="1" applyFont="1" applyFill="1" applyBorder="1" applyAlignment="1">
      <alignment/>
    </xf>
    <xf numFmtId="3" fontId="35" fillId="6" borderId="17" xfId="0" applyNumberFormat="1" applyFont="1" applyFill="1" applyBorder="1" applyAlignment="1">
      <alignment/>
    </xf>
    <xf numFmtId="3" fontId="35" fillId="43" borderId="17" xfId="0" applyNumberFormat="1" applyFont="1" applyFill="1" applyBorder="1" applyAlignment="1">
      <alignment/>
    </xf>
    <xf numFmtId="3" fontId="35" fillId="46" borderId="16" xfId="0" applyNumberFormat="1" applyFont="1" applyFill="1" applyBorder="1" applyAlignment="1">
      <alignment/>
    </xf>
    <xf numFmtId="3" fontId="35" fillId="6" borderId="61" xfId="0" applyNumberFormat="1" applyFont="1" applyFill="1" applyBorder="1" applyAlignment="1">
      <alignment/>
    </xf>
    <xf numFmtId="3" fontId="35" fillId="0" borderId="16" xfId="0" applyNumberFormat="1" applyFont="1" applyFill="1" applyBorder="1" applyAlignment="1">
      <alignment/>
    </xf>
    <xf numFmtId="3" fontId="35" fillId="25" borderId="18" xfId="0" applyNumberFormat="1" applyFont="1" applyFill="1" applyBorder="1" applyAlignment="1">
      <alignment/>
    </xf>
    <xf numFmtId="164" fontId="35" fillId="25" borderId="13" xfId="0" applyNumberFormat="1" applyFont="1" applyFill="1" applyBorder="1" applyAlignment="1">
      <alignment/>
    </xf>
    <xf numFmtId="164" fontId="35" fillId="0" borderId="17" xfId="0" applyNumberFormat="1" applyFont="1" applyFill="1" applyBorder="1" applyAlignment="1">
      <alignment horizontal="right"/>
    </xf>
    <xf numFmtId="164" fontId="35" fillId="0" borderId="17" xfId="0" applyNumberFormat="1" applyFont="1" applyFill="1" applyBorder="1" applyAlignment="1">
      <alignment/>
    </xf>
    <xf numFmtId="164" fontId="35" fillId="0" borderId="16" xfId="0" applyNumberFormat="1" applyFont="1" applyFill="1" applyBorder="1" applyAlignment="1">
      <alignment horizontal="right"/>
    </xf>
    <xf numFmtId="164" fontId="35" fillId="42" borderId="16" xfId="0" applyNumberFormat="1" applyFont="1" applyFill="1" applyBorder="1" applyAlignment="1">
      <alignment/>
    </xf>
    <xf numFmtId="164" fontId="35" fillId="43" borderId="0" xfId="0" applyNumberFormat="1" applyFont="1" applyFill="1" applyBorder="1" applyAlignment="1">
      <alignment/>
    </xf>
    <xf numFmtId="164" fontId="35" fillId="43" borderId="17" xfId="0" applyNumberFormat="1" applyFont="1" applyFill="1" applyBorder="1" applyAlignment="1">
      <alignment/>
    </xf>
    <xf numFmtId="164" fontId="35" fillId="0" borderId="16" xfId="0" applyNumberFormat="1" applyFont="1" applyFill="1" applyBorder="1" applyAlignment="1">
      <alignment/>
    </xf>
    <xf numFmtId="3" fontId="24" fillId="0" borderId="0" xfId="0" applyNumberFormat="1" applyFont="1" applyAlignment="1">
      <alignment/>
    </xf>
    <xf numFmtId="3" fontId="24" fillId="0" borderId="17" xfId="0" applyNumberFormat="1" applyFont="1" applyBorder="1" applyAlignment="1">
      <alignment/>
    </xf>
    <xf numFmtId="164" fontId="24" fillId="0" borderId="17" xfId="0" applyNumberFormat="1" applyFont="1" applyBorder="1" applyAlignment="1">
      <alignment/>
    </xf>
    <xf numFmtId="3" fontId="35" fillId="0" borderId="62" xfId="0" applyNumberFormat="1" applyFont="1" applyFill="1" applyBorder="1" applyAlignment="1">
      <alignment horizontal="right" wrapText="1"/>
    </xf>
    <xf numFmtId="3" fontId="21" fillId="6" borderId="17" xfId="0" applyNumberFormat="1" applyFont="1" applyFill="1" applyBorder="1" applyAlignment="1">
      <alignment/>
    </xf>
    <xf numFmtId="3" fontId="35" fillId="0" borderId="55" xfId="0" applyNumberFormat="1" applyFont="1" applyFill="1" applyBorder="1" applyAlignment="1">
      <alignment horizontal="right" wrapText="1"/>
    </xf>
    <xf numFmtId="165" fontId="44" fillId="0" borderId="0" xfId="0" applyNumberFormat="1" applyFont="1" applyAlignment="1">
      <alignment/>
    </xf>
    <xf numFmtId="0" fontId="0" fillId="0" borderId="0" xfId="0" applyFont="1" applyAlignment="1">
      <alignment/>
    </xf>
    <xf numFmtId="164" fontId="46" fillId="0" borderId="0" xfId="0" applyNumberFormat="1" applyFont="1" applyAlignment="1">
      <alignment/>
    </xf>
    <xf numFmtId="171" fontId="44" fillId="0" borderId="0" xfId="0" applyNumberFormat="1" applyFont="1" applyAlignment="1">
      <alignment/>
    </xf>
    <xf numFmtId="167" fontId="46" fillId="0" borderId="0" xfId="0" applyNumberFormat="1" applyFont="1" applyAlignment="1">
      <alignment/>
    </xf>
    <xf numFmtId="164" fontId="35" fillId="0" borderId="0" xfId="0" applyNumberFormat="1" applyFont="1" applyAlignment="1">
      <alignment/>
    </xf>
    <xf numFmtId="164" fontId="35" fillId="0" borderId="0" xfId="0" applyNumberFormat="1" applyFont="1" applyFill="1" applyBorder="1" applyAlignment="1">
      <alignment/>
    </xf>
    <xf numFmtId="167" fontId="24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164" fontId="35" fillId="25" borderId="18" xfId="0" applyNumberFormat="1" applyFont="1" applyFill="1" applyBorder="1" applyAlignment="1">
      <alignment/>
    </xf>
    <xf numFmtId="164" fontId="35" fillId="25" borderId="18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21" fillId="0" borderId="0" xfId="0" applyFont="1" applyFill="1" applyBorder="1" applyAlignment="1">
      <alignment vertical="center"/>
    </xf>
    <xf numFmtId="166" fontId="33" fillId="0" borderId="0" xfId="0" applyNumberFormat="1" applyFont="1" applyBorder="1" applyAlignment="1">
      <alignment horizontal="center" vertical="top" wrapText="1"/>
    </xf>
    <xf numFmtId="3" fontId="34" fillId="0" borderId="0" xfId="0" applyNumberFormat="1" applyFont="1" applyFill="1" applyBorder="1" applyAlignment="1">
      <alignment horizontal="center" wrapText="1"/>
    </xf>
    <xf numFmtId="49" fontId="39" fillId="0" borderId="0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/>
    </xf>
    <xf numFmtId="3" fontId="35" fillId="0" borderId="0" xfId="0" applyNumberFormat="1" applyFont="1" applyFill="1" applyBorder="1" applyAlignment="1">
      <alignment/>
    </xf>
    <xf numFmtId="164" fontId="35" fillId="0" borderId="0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3" fontId="35" fillId="0" borderId="0" xfId="0" applyNumberFormat="1" applyFont="1" applyFill="1" applyBorder="1" applyAlignment="1">
      <alignment/>
    </xf>
    <xf numFmtId="164" fontId="24" fillId="0" borderId="0" xfId="0" applyNumberFormat="1" applyFont="1" applyFill="1" applyBorder="1" applyAlignment="1">
      <alignment/>
    </xf>
    <xf numFmtId="164" fontId="35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70" fontId="44" fillId="0" borderId="0" xfId="0" applyNumberFormat="1" applyFont="1" applyAlignment="1">
      <alignment/>
    </xf>
    <xf numFmtId="3" fontId="24" fillId="47" borderId="0" xfId="0" applyNumberFormat="1" applyFont="1" applyFill="1" applyBorder="1" applyAlignment="1">
      <alignment horizontal="center" vertical="center"/>
    </xf>
    <xf numFmtId="3" fontId="35" fillId="0" borderId="0" xfId="0" applyNumberFormat="1" applyFont="1" applyFill="1" applyBorder="1" applyAlignment="1">
      <alignment horizontal="right" vertical="center"/>
    </xf>
    <xf numFmtId="3" fontId="24" fillId="0" borderId="42" xfId="0" applyNumberFormat="1" applyFont="1" applyFill="1" applyBorder="1" applyAlignment="1">
      <alignment horizontal="center" wrapText="1"/>
    </xf>
    <xf numFmtId="164" fontId="47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46" fillId="0" borderId="0" xfId="0" applyNumberFormat="1" applyFont="1" applyAlignment="1">
      <alignment/>
    </xf>
    <xf numFmtId="171" fontId="46" fillId="0" borderId="0" xfId="0" applyNumberFormat="1" applyFont="1" applyAlignment="1">
      <alignment/>
    </xf>
    <xf numFmtId="0" fontId="5" fillId="48" borderId="63" xfId="0" applyFont="1" applyFill="1" applyBorder="1" applyAlignment="1">
      <alignment wrapText="1"/>
    </xf>
    <xf numFmtId="0" fontId="5" fillId="48" borderId="64" xfId="0" applyFont="1" applyFill="1" applyBorder="1" applyAlignment="1">
      <alignment wrapText="1"/>
    </xf>
    <xf numFmtId="0" fontId="5" fillId="48" borderId="65" xfId="0" applyFont="1" applyFill="1" applyBorder="1" applyAlignment="1">
      <alignment wrapText="1"/>
    </xf>
    <xf numFmtId="0" fontId="5" fillId="48" borderId="66" xfId="0" applyFont="1" applyFill="1" applyBorder="1" applyAlignment="1">
      <alignment vertical="top" wrapText="1"/>
    </xf>
    <xf numFmtId="0" fontId="5" fillId="48" borderId="67" xfId="0" applyFont="1" applyFill="1" applyBorder="1" applyAlignment="1">
      <alignment vertical="top" wrapText="1"/>
    </xf>
    <xf numFmtId="0" fontId="5" fillId="48" borderId="37" xfId="0" applyFont="1" applyFill="1" applyBorder="1" applyAlignment="1">
      <alignment vertical="top" wrapText="1"/>
    </xf>
    <xf numFmtId="0" fontId="5" fillId="48" borderId="26" xfId="0" applyFont="1" applyFill="1" applyBorder="1" applyAlignment="1">
      <alignment vertical="top" wrapText="1"/>
    </xf>
    <xf numFmtId="0" fontId="5" fillId="48" borderId="38" xfId="0" applyFont="1" applyFill="1" applyBorder="1" applyAlignment="1">
      <alignment vertical="top" wrapText="1"/>
    </xf>
    <xf numFmtId="0" fontId="5" fillId="48" borderId="39" xfId="0" applyFont="1" applyFill="1" applyBorder="1" applyAlignment="1">
      <alignment vertical="top" wrapText="1"/>
    </xf>
    <xf numFmtId="0" fontId="5" fillId="48" borderId="26" xfId="0" applyFont="1" applyFill="1" applyBorder="1" applyAlignment="1">
      <alignment wrapText="1"/>
    </xf>
    <xf numFmtId="0" fontId="5" fillId="48" borderId="38" xfId="0" applyFont="1" applyFill="1" applyBorder="1" applyAlignment="1">
      <alignment wrapText="1"/>
    </xf>
    <xf numFmtId="0" fontId="5" fillId="48" borderId="39" xfId="0" applyFont="1" applyFill="1" applyBorder="1" applyAlignment="1">
      <alignment wrapText="1"/>
    </xf>
    <xf numFmtId="0" fontId="5" fillId="48" borderId="63" xfId="0" applyFont="1" applyFill="1" applyBorder="1" applyAlignment="1">
      <alignment vertical="top" wrapText="1"/>
    </xf>
    <xf numFmtId="0" fontId="5" fillId="48" borderId="64" xfId="0" applyFont="1" applyFill="1" applyBorder="1" applyAlignment="1">
      <alignment vertical="top" wrapText="1"/>
    </xf>
    <xf numFmtId="0" fontId="5" fillId="48" borderId="65" xfId="0" applyFont="1" applyFill="1" applyBorder="1" applyAlignment="1">
      <alignment vertical="top" wrapText="1"/>
    </xf>
    <xf numFmtId="49" fontId="24" fillId="43" borderId="68" xfId="0" applyNumberFormat="1" applyFont="1" applyFill="1" applyBorder="1" applyAlignment="1">
      <alignment horizontal="center" vertical="center" wrapText="1"/>
    </xf>
    <xf numFmtId="49" fontId="24" fillId="43" borderId="69" xfId="0" applyNumberFormat="1" applyFont="1" applyFill="1" applyBorder="1" applyAlignment="1">
      <alignment horizontal="center" vertical="center" wrapText="1"/>
    </xf>
    <xf numFmtId="3" fontId="24" fillId="49" borderId="44" xfId="0" applyNumberFormat="1" applyFont="1" applyFill="1" applyBorder="1" applyAlignment="1">
      <alignment horizontal="right" vertical="center"/>
    </xf>
    <xf numFmtId="3" fontId="24" fillId="49" borderId="47" xfId="0" applyNumberFormat="1" applyFont="1" applyFill="1" applyBorder="1" applyAlignment="1">
      <alignment horizontal="right" vertical="center"/>
    </xf>
    <xf numFmtId="3" fontId="24" fillId="49" borderId="70" xfId="0" applyNumberFormat="1" applyFont="1" applyFill="1" applyBorder="1" applyAlignment="1">
      <alignment horizontal="right" vertical="center"/>
    </xf>
    <xf numFmtId="3" fontId="24" fillId="49" borderId="71" xfId="0" applyNumberFormat="1" applyFont="1" applyFill="1" applyBorder="1" applyAlignment="1">
      <alignment horizontal="right" vertical="center"/>
    </xf>
    <xf numFmtId="3" fontId="24" fillId="49" borderId="72" xfId="0" applyNumberFormat="1" applyFont="1" applyFill="1" applyBorder="1" applyAlignment="1">
      <alignment horizontal="right" vertical="center"/>
    </xf>
    <xf numFmtId="3" fontId="24" fillId="49" borderId="15" xfId="0" applyNumberFormat="1" applyFont="1" applyFill="1" applyBorder="1" applyAlignment="1">
      <alignment horizontal="right" vertical="center"/>
    </xf>
    <xf numFmtId="3" fontId="24" fillId="49" borderId="73" xfId="0" applyNumberFormat="1" applyFont="1" applyFill="1" applyBorder="1" applyAlignment="1">
      <alignment horizontal="right" vertical="center"/>
    </xf>
    <xf numFmtId="3" fontId="24" fillId="49" borderId="74" xfId="0" applyNumberFormat="1" applyFont="1" applyFill="1" applyBorder="1" applyAlignment="1">
      <alignment horizontal="right" vertical="center"/>
    </xf>
    <xf numFmtId="3" fontId="24" fillId="45" borderId="75" xfId="0" applyNumberFormat="1" applyFont="1" applyFill="1" applyBorder="1" applyAlignment="1">
      <alignment horizontal="right" vertical="center"/>
    </xf>
    <xf numFmtId="3" fontId="30" fillId="45" borderId="48" xfId="0" applyNumberFormat="1" applyFont="1" applyFill="1" applyBorder="1" applyAlignment="1">
      <alignment horizontal="right" vertical="center"/>
    </xf>
    <xf numFmtId="3" fontId="24" fillId="45" borderId="44" xfId="0" applyNumberFormat="1" applyFont="1" applyFill="1" applyBorder="1" applyAlignment="1">
      <alignment horizontal="right" vertical="center"/>
    </xf>
    <xf numFmtId="3" fontId="30" fillId="45" borderId="47" xfId="0" applyNumberFormat="1" applyFont="1" applyFill="1" applyBorder="1" applyAlignment="1">
      <alignment horizontal="right" vertical="center"/>
    </xf>
    <xf numFmtId="3" fontId="30" fillId="45" borderId="69" xfId="0" applyNumberFormat="1" applyFont="1" applyFill="1" applyBorder="1" applyAlignment="1">
      <alignment horizontal="right" vertical="center"/>
    </xf>
    <xf numFmtId="3" fontId="24" fillId="45" borderId="72" xfId="0" applyNumberFormat="1" applyFont="1" applyFill="1" applyBorder="1" applyAlignment="1">
      <alignment horizontal="right" vertical="center"/>
    </xf>
    <xf numFmtId="3" fontId="30" fillId="45" borderId="15" xfId="0" applyNumberFormat="1" applyFont="1" applyFill="1" applyBorder="1" applyAlignment="1">
      <alignment horizontal="right" vertical="center"/>
    </xf>
    <xf numFmtId="49" fontId="24" fillId="6" borderId="69" xfId="0" applyNumberFormat="1" applyFont="1" applyFill="1" applyBorder="1" applyAlignment="1">
      <alignment horizontal="center" vertical="center" wrapText="1"/>
    </xf>
    <xf numFmtId="3" fontId="24" fillId="49" borderId="75" xfId="0" applyNumberFormat="1" applyFont="1" applyFill="1" applyBorder="1" applyAlignment="1">
      <alignment horizontal="right" vertical="center"/>
    </xf>
    <xf numFmtId="3" fontId="24" fillId="49" borderId="48" xfId="0" applyNumberFormat="1" applyFont="1" applyFill="1" applyBorder="1" applyAlignment="1">
      <alignment horizontal="right" vertical="center"/>
    </xf>
    <xf numFmtId="0" fontId="38" fillId="0" borderId="0" xfId="0" applyFont="1" applyBorder="1" applyAlignment="1">
      <alignment/>
    </xf>
    <xf numFmtId="166" fontId="30" fillId="0" borderId="29" xfId="0" applyNumberFormat="1" applyFont="1" applyFill="1" applyBorder="1" applyAlignment="1">
      <alignment horizontal="right" vertical="top" wrapText="1"/>
    </xf>
    <xf numFmtId="3" fontId="24" fillId="0" borderId="30" xfId="0" applyNumberFormat="1" applyFont="1" applyFill="1" applyBorder="1" applyAlignment="1">
      <alignment horizontal="center" wrapText="1"/>
    </xf>
    <xf numFmtId="166" fontId="24" fillId="0" borderId="0" xfId="0" applyNumberFormat="1" applyFont="1" applyBorder="1" applyAlignment="1">
      <alignment horizontal="left" vertical="top" wrapText="1"/>
    </xf>
    <xf numFmtId="3" fontId="51" fillId="0" borderId="0" xfId="158" applyNumberFormat="1" applyFont="1" applyFill="1" applyBorder="1" applyAlignment="1">
      <alignment vertical="center"/>
      <protection/>
    </xf>
    <xf numFmtId="3" fontId="24" fillId="49" borderId="76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/>
    </xf>
    <xf numFmtId="166" fontId="21" fillId="0" borderId="28" xfId="0" applyNumberFormat="1" applyFont="1" applyFill="1" applyBorder="1" applyAlignment="1">
      <alignment horizontal="right" vertical="top" wrapText="1"/>
    </xf>
    <xf numFmtId="49" fontId="39" fillId="0" borderId="0" xfId="0" applyNumberFormat="1" applyFont="1" applyBorder="1" applyAlignment="1">
      <alignment horizontal="center"/>
    </xf>
    <xf numFmtId="166" fontId="30" fillId="0" borderId="0" xfId="0" applyNumberFormat="1" applyFont="1" applyFill="1" applyBorder="1" applyAlignment="1">
      <alignment horizontal="right" vertical="top" wrapText="1"/>
    </xf>
    <xf numFmtId="3" fontId="21" fillId="0" borderId="0" xfId="0" applyNumberFormat="1" applyFont="1" applyFill="1" applyBorder="1" applyAlignment="1">
      <alignment horizontal="center" wrapText="1"/>
    </xf>
    <xf numFmtId="166" fontId="30" fillId="0" borderId="28" xfId="0" applyNumberFormat="1" applyFont="1" applyFill="1" applyBorder="1" applyAlignment="1">
      <alignment horizontal="right" vertical="top" wrapText="1"/>
    </xf>
    <xf numFmtId="3" fontId="24" fillId="0" borderId="41" xfId="0" applyNumberFormat="1" applyFont="1" applyFill="1" applyBorder="1" applyAlignment="1">
      <alignment horizontal="center" wrapText="1"/>
    </xf>
    <xf numFmtId="3" fontId="21" fillId="43" borderId="40" xfId="0" applyNumberFormat="1" applyFont="1" applyFill="1" applyBorder="1" applyAlignment="1">
      <alignment horizontal="center" wrapText="1"/>
    </xf>
    <xf numFmtId="0" fontId="21" fillId="42" borderId="12" xfId="0" applyFont="1" applyFill="1" applyBorder="1" applyAlignment="1">
      <alignment horizontal="center" vertical="center" wrapText="1"/>
    </xf>
    <xf numFmtId="0" fontId="21" fillId="43" borderId="12" xfId="0" applyFont="1" applyFill="1" applyBorder="1" applyAlignment="1">
      <alignment horizontal="center" vertical="center" wrapText="1"/>
    </xf>
    <xf numFmtId="0" fontId="21" fillId="6" borderId="12" xfId="0" applyFont="1" applyFill="1" applyBorder="1" applyAlignment="1">
      <alignment horizontal="center" vertical="center" wrapText="1"/>
    </xf>
    <xf numFmtId="0" fontId="21" fillId="42" borderId="12" xfId="0" applyFont="1" applyFill="1" applyBorder="1" applyAlignment="1">
      <alignment horizontal="center" vertical="center" wrapText="1"/>
    </xf>
    <xf numFmtId="0" fontId="21" fillId="43" borderId="12" xfId="0" applyFont="1" applyFill="1" applyBorder="1" applyAlignment="1">
      <alignment horizontal="center" vertical="center" wrapText="1"/>
    </xf>
    <xf numFmtId="0" fontId="21" fillId="6" borderId="12" xfId="0" applyFont="1" applyFill="1" applyBorder="1" applyAlignment="1">
      <alignment horizontal="center" vertical="center" wrapText="1"/>
    </xf>
    <xf numFmtId="0" fontId="21" fillId="42" borderId="12" xfId="0" applyFont="1" applyFill="1" applyBorder="1" applyAlignment="1">
      <alignment horizontal="center" vertical="center" wrapText="1"/>
    </xf>
    <xf numFmtId="0" fontId="21" fillId="43" borderId="12" xfId="0" applyFont="1" applyFill="1" applyBorder="1" applyAlignment="1">
      <alignment horizontal="center" vertical="center" wrapText="1"/>
    </xf>
    <xf numFmtId="0" fontId="21" fillId="6" borderId="12" xfId="0" applyFont="1" applyFill="1" applyBorder="1" applyAlignment="1">
      <alignment horizontal="center" vertical="center" wrapText="1"/>
    </xf>
    <xf numFmtId="49" fontId="21" fillId="25" borderId="13" xfId="0" applyNumberFormat="1" applyFont="1" applyFill="1" applyBorder="1" applyAlignment="1">
      <alignment/>
    </xf>
    <xf numFmtId="164" fontId="21" fillId="42" borderId="18" xfId="0" applyNumberFormat="1" applyFont="1" applyFill="1" applyBorder="1" applyAlignment="1">
      <alignment/>
    </xf>
    <xf numFmtId="164" fontId="21" fillId="43" borderId="18" xfId="0" applyNumberFormat="1" applyFont="1" applyFill="1" applyBorder="1" applyAlignment="1">
      <alignment/>
    </xf>
    <xf numFmtId="164" fontId="21" fillId="6" borderId="18" xfId="0" applyNumberFormat="1" applyFont="1" applyFill="1" applyBorder="1" applyAlignment="1">
      <alignment/>
    </xf>
    <xf numFmtId="164" fontId="21" fillId="25" borderId="18" xfId="0" applyNumberFormat="1" applyFont="1" applyFill="1" applyBorder="1" applyAlignment="1">
      <alignment/>
    </xf>
    <xf numFmtId="164" fontId="21" fillId="42" borderId="18" xfId="0" applyNumberFormat="1" applyFont="1" applyFill="1" applyBorder="1" applyAlignment="1">
      <alignment/>
    </xf>
    <xf numFmtId="164" fontId="21" fillId="43" borderId="18" xfId="0" applyNumberFormat="1" applyFont="1" applyFill="1" applyBorder="1" applyAlignment="1">
      <alignment/>
    </xf>
    <xf numFmtId="164" fontId="21" fillId="6" borderId="18" xfId="0" applyNumberFormat="1" applyFont="1" applyFill="1" applyBorder="1" applyAlignment="1">
      <alignment/>
    </xf>
    <xf numFmtId="164" fontId="41" fillId="25" borderId="18" xfId="0" applyNumberFormat="1" applyFont="1" applyFill="1" applyBorder="1" applyAlignment="1">
      <alignment/>
    </xf>
    <xf numFmtId="164" fontId="21" fillId="42" borderId="18" xfId="0" applyNumberFormat="1" applyFont="1" applyFill="1" applyBorder="1" applyAlignment="1">
      <alignment/>
    </xf>
    <xf numFmtId="164" fontId="21" fillId="43" borderId="18" xfId="0" applyNumberFormat="1" applyFont="1" applyFill="1" applyBorder="1" applyAlignment="1">
      <alignment/>
    </xf>
    <xf numFmtId="164" fontId="21" fillId="6" borderId="18" xfId="0" applyNumberFormat="1" applyFont="1" applyFill="1" applyBorder="1" applyAlignment="1">
      <alignment/>
    </xf>
    <xf numFmtId="164" fontId="35" fillId="42" borderId="18" xfId="0" applyNumberFormat="1" applyFont="1" applyFill="1" applyBorder="1" applyAlignment="1">
      <alignment/>
    </xf>
    <xf numFmtId="164" fontId="35" fillId="43" borderId="18" xfId="0" applyNumberFormat="1" applyFont="1" applyFill="1" applyBorder="1" applyAlignment="1">
      <alignment/>
    </xf>
    <xf numFmtId="164" fontId="35" fillId="6" borderId="18" xfId="0" applyNumberFormat="1" applyFont="1" applyFill="1" applyBorder="1" applyAlignment="1">
      <alignment/>
    </xf>
    <xf numFmtId="0" fontId="21" fillId="42" borderId="13" xfId="0" applyFont="1" applyFill="1" applyBorder="1" applyAlignment="1">
      <alignment horizontal="center" vertical="center" wrapText="1"/>
    </xf>
    <xf numFmtId="0" fontId="21" fillId="43" borderId="13" xfId="0" applyFont="1" applyFill="1" applyBorder="1" applyAlignment="1">
      <alignment horizontal="center" vertical="center" wrapText="1"/>
    </xf>
    <xf numFmtId="0" fontId="21" fillId="6" borderId="58" xfId="0" applyFont="1" applyFill="1" applyBorder="1" applyAlignment="1">
      <alignment horizontal="center" vertical="center" wrapText="1"/>
    </xf>
    <xf numFmtId="0" fontId="21" fillId="42" borderId="61" xfId="0" applyFont="1" applyFill="1" applyBorder="1" applyAlignment="1">
      <alignment horizontal="center" vertical="center" wrapText="1"/>
    </xf>
    <xf numFmtId="0" fontId="21" fillId="42" borderId="61" xfId="0" applyFont="1" applyFill="1" applyBorder="1" applyAlignment="1">
      <alignment horizontal="center" vertical="center" wrapText="1"/>
    </xf>
    <xf numFmtId="0" fontId="21" fillId="43" borderId="13" xfId="0" applyFont="1" applyFill="1" applyBorder="1" applyAlignment="1">
      <alignment horizontal="center" vertical="center" wrapText="1"/>
    </xf>
    <xf numFmtId="49" fontId="21" fillId="25" borderId="13" xfId="0" applyNumberFormat="1" applyFont="1" applyFill="1" applyBorder="1" applyAlignment="1">
      <alignment/>
    </xf>
    <xf numFmtId="3" fontId="21" fillId="42" borderId="18" xfId="0" applyNumberFormat="1" applyFont="1" applyFill="1" applyBorder="1" applyAlignment="1">
      <alignment/>
    </xf>
    <xf numFmtId="3" fontId="21" fillId="43" borderId="18" xfId="0" applyNumberFormat="1" applyFont="1" applyFill="1" applyBorder="1" applyAlignment="1">
      <alignment/>
    </xf>
    <xf numFmtId="3" fontId="21" fillId="6" borderId="77" xfId="0" applyNumberFormat="1" applyFont="1" applyFill="1" applyBorder="1" applyAlignment="1">
      <alignment/>
    </xf>
    <xf numFmtId="3" fontId="21" fillId="42" borderId="78" xfId="0" applyNumberFormat="1" applyFont="1" applyFill="1" applyBorder="1" applyAlignment="1">
      <alignment/>
    </xf>
    <xf numFmtId="3" fontId="35" fillId="43" borderId="18" xfId="0" applyNumberFormat="1" applyFont="1" applyFill="1" applyBorder="1" applyAlignment="1">
      <alignment/>
    </xf>
    <xf numFmtId="3" fontId="21" fillId="6" borderId="18" xfId="0" applyNumberFormat="1" applyFont="1" applyFill="1" applyBorder="1" applyAlignment="1">
      <alignment/>
    </xf>
    <xf numFmtId="3" fontId="21" fillId="42" borderId="18" xfId="0" applyNumberFormat="1" applyFont="1" applyFill="1" applyBorder="1" applyAlignment="1">
      <alignment/>
    </xf>
    <xf numFmtId="3" fontId="21" fillId="43" borderId="18" xfId="0" applyNumberFormat="1" applyFont="1" applyFill="1" applyBorder="1" applyAlignment="1">
      <alignment/>
    </xf>
    <xf numFmtId="3" fontId="21" fillId="6" borderId="18" xfId="0" applyNumberFormat="1" applyFont="1" applyFill="1" applyBorder="1" applyAlignment="1">
      <alignment/>
    </xf>
    <xf numFmtId="3" fontId="52" fillId="0" borderId="51" xfId="0" applyNumberFormat="1" applyFont="1" applyBorder="1" applyAlignment="1">
      <alignment horizontal="right"/>
    </xf>
    <xf numFmtId="3" fontId="52" fillId="0" borderId="17" xfId="0" applyNumberFormat="1" applyFont="1" applyBorder="1" applyAlignment="1">
      <alignment horizontal="right"/>
    </xf>
    <xf numFmtId="3" fontId="52" fillId="46" borderId="17" xfId="0" applyNumberFormat="1" applyFont="1" applyFill="1" applyBorder="1" applyAlignment="1">
      <alignment horizontal="right" vertical="center" wrapText="1"/>
    </xf>
    <xf numFmtId="3" fontId="52" fillId="6" borderId="54" xfId="0" applyNumberFormat="1" applyFont="1" applyFill="1" applyBorder="1" applyAlignment="1">
      <alignment horizontal="right" vertical="center" wrapText="1"/>
    </xf>
    <xf numFmtId="3" fontId="52" fillId="46" borderId="51" xfId="0" applyNumberFormat="1" applyFont="1" applyFill="1" applyBorder="1" applyAlignment="1">
      <alignment horizontal="right" vertical="center" wrapText="1"/>
    </xf>
    <xf numFmtId="3" fontId="52" fillId="6" borderId="12" xfId="0" applyNumberFormat="1" applyFont="1" applyFill="1" applyBorder="1" applyAlignment="1">
      <alignment horizontal="right" vertical="center" wrapText="1"/>
    </xf>
    <xf numFmtId="3" fontId="53" fillId="46" borderId="17" xfId="0" applyNumberFormat="1" applyFont="1" applyFill="1" applyBorder="1" applyAlignment="1">
      <alignment horizontal="right" vertical="center" wrapText="1"/>
    </xf>
    <xf numFmtId="3" fontId="53" fillId="43" borderId="12" xfId="0" applyNumberFormat="1" applyFont="1" applyFill="1" applyBorder="1" applyAlignment="1">
      <alignment horizontal="right" vertical="center" wrapText="1"/>
    </xf>
    <xf numFmtId="3" fontId="53" fillId="0" borderId="51" xfId="157" applyNumberFormat="1" applyFont="1" applyBorder="1" applyAlignment="1">
      <alignment horizontal="right" vertical="center"/>
      <protection/>
    </xf>
    <xf numFmtId="3" fontId="53" fillId="0" borderId="17" xfId="157" applyNumberFormat="1" applyFont="1" applyBorder="1" applyAlignment="1">
      <alignment horizontal="right" vertical="center"/>
      <protection/>
    </xf>
    <xf numFmtId="3" fontId="53" fillId="6" borderId="54" xfId="157" applyNumberFormat="1" applyFont="1" applyFill="1" applyBorder="1" applyAlignment="1">
      <alignment horizontal="right" vertical="center"/>
      <protection/>
    </xf>
    <xf numFmtId="3" fontId="53" fillId="0" borderId="18" xfId="157" applyNumberFormat="1" applyFont="1" applyBorder="1" applyAlignment="1">
      <alignment horizontal="right" vertical="center"/>
      <protection/>
    </xf>
    <xf numFmtId="3" fontId="52" fillId="47" borderId="17" xfId="0" applyNumberFormat="1" applyFont="1" applyFill="1" applyBorder="1" applyAlignment="1">
      <alignment horizontal="right" vertical="center"/>
    </xf>
    <xf numFmtId="3" fontId="52" fillId="49" borderId="12" xfId="0" applyNumberFormat="1" applyFont="1" applyFill="1" applyBorder="1" applyAlignment="1">
      <alignment horizontal="right" vertical="center"/>
    </xf>
    <xf numFmtId="3" fontId="35" fillId="0" borderId="18" xfId="0" applyNumberFormat="1" applyFont="1" applyFill="1" applyBorder="1" applyAlignment="1">
      <alignment/>
    </xf>
    <xf numFmtId="164" fontId="21" fillId="0" borderId="0" xfId="0" applyNumberFormat="1" applyFont="1" applyFill="1" applyBorder="1" applyAlignment="1">
      <alignment/>
    </xf>
    <xf numFmtId="164" fontId="21" fillId="0" borderId="0" xfId="0" applyNumberFormat="1" applyFont="1" applyFill="1" applyBorder="1" applyAlignment="1">
      <alignment/>
    </xf>
    <xf numFmtId="2" fontId="35" fillId="0" borderId="0" xfId="0" applyNumberFormat="1" applyFont="1" applyFill="1" applyBorder="1" applyAlignment="1">
      <alignment/>
    </xf>
    <xf numFmtId="2" fontId="21" fillId="0" borderId="0" xfId="0" applyNumberFormat="1" applyFont="1" applyFill="1" applyBorder="1" applyAlignment="1">
      <alignment/>
    </xf>
    <xf numFmtId="2" fontId="54" fillId="0" borderId="0" xfId="0" applyNumberFormat="1" applyFont="1" applyAlignment="1">
      <alignment/>
    </xf>
    <xf numFmtId="3" fontId="24" fillId="0" borderId="79" xfId="0" applyNumberFormat="1" applyFont="1" applyFill="1" applyBorder="1" applyAlignment="1">
      <alignment horizontal="center" wrapText="1"/>
    </xf>
    <xf numFmtId="3" fontId="21" fillId="0" borderId="79" xfId="0" applyNumberFormat="1" applyFont="1" applyFill="1" applyBorder="1" applyAlignment="1">
      <alignment horizontal="center" wrapText="1"/>
    </xf>
    <xf numFmtId="3" fontId="30" fillId="0" borderId="79" xfId="0" applyNumberFormat="1" applyFont="1" applyFill="1" applyBorder="1" applyAlignment="1">
      <alignment horizontal="center" wrapText="1"/>
    </xf>
    <xf numFmtId="0" fontId="31" fillId="0" borderId="0" xfId="0" applyFont="1" applyAlignment="1">
      <alignment wrapText="1"/>
    </xf>
    <xf numFmtId="166" fontId="30" fillId="0" borderId="25" xfId="0" applyNumberFormat="1" applyFont="1" applyFill="1" applyBorder="1" applyAlignment="1" quotePrefix="1">
      <alignment horizontal="right" vertical="top" wrapText="1"/>
    </xf>
    <xf numFmtId="14" fontId="39" fillId="46" borderId="44" xfId="0" applyNumberFormat="1" applyFont="1" applyFill="1" applyBorder="1" applyAlignment="1">
      <alignment horizontal="center" vertical="center" wrapText="1"/>
    </xf>
    <xf numFmtId="3" fontId="24" fillId="46" borderId="16" xfId="0" applyNumberFormat="1" applyFont="1" applyFill="1" applyBorder="1" applyAlignment="1">
      <alignment horizontal="center" vertical="center" wrapText="1"/>
    </xf>
    <xf numFmtId="49" fontId="39" fillId="0" borderId="68" xfId="0" applyNumberFormat="1" applyFont="1" applyFill="1" applyBorder="1" applyAlignment="1">
      <alignment horizontal="center" vertical="center" wrapText="1"/>
    </xf>
    <xf numFmtId="14" fontId="39" fillId="46" borderId="47" xfId="0" applyNumberFormat="1" applyFont="1" applyFill="1" applyBorder="1" applyAlignment="1">
      <alignment horizontal="center" vertical="center" wrapText="1"/>
    </xf>
    <xf numFmtId="49" fontId="39" fillId="43" borderId="69" xfId="0" applyNumberFormat="1" applyFont="1" applyFill="1" applyBorder="1" applyAlignment="1">
      <alignment horizontal="center" vertical="center" wrapText="1"/>
    </xf>
    <xf numFmtId="3" fontId="53" fillId="0" borderId="80" xfId="157" applyNumberFormat="1" applyFont="1" applyBorder="1" applyAlignment="1">
      <alignment horizontal="right" vertical="center"/>
      <protection/>
    </xf>
    <xf numFmtId="3" fontId="24" fillId="0" borderId="16" xfId="0" applyNumberFormat="1" applyFont="1" applyFill="1" applyBorder="1" applyAlignment="1">
      <alignment horizontal="center" vertical="center" wrapText="1"/>
    </xf>
    <xf numFmtId="49" fontId="39" fillId="0" borderId="44" xfId="0" applyNumberFormat="1" applyFont="1" applyFill="1" applyBorder="1" applyAlignment="1">
      <alignment horizontal="center" vertical="center" wrapText="1"/>
    </xf>
    <xf numFmtId="3" fontId="52" fillId="47" borderId="16" xfId="0" applyNumberFormat="1" applyFont="1" applyFill="1" applyBorder="1" applyAlignment="1">
      <alignment horizontal="right" vertical="center"/>
    </xf>
    <xf numFmtId="3" fontId="53" fillId="46" borderId="16" xfId="0" applyNumberFormat="1" applyFont="1" applyFill="1" applyBorder="1" applyAlignment="1">
      <alignment horizontal="right" vertical="center" wrapText="1"/>
    </xf>
    <xf numFmtId="49" fontId="39" fillId="0" borderId="44" xfId="0" applyNumberFormat="1" applyFont="1" applyBorder="1" applyAlignment="1">
      <alignment horizontal="center"/>
    </xf>
    <xf numFmtId="3" fontId="52" fillId="6" borderId="81" xfId="0" applyNumberFormat="1" applyFont="1" applyFill="1" applyBorder="1" applyAlignment="1">
      <alignment horizontal="right" vertical="center" wrapText="1"/>
    </xf>
    <xf numFmtId="3" fontId="53" fillId="0" borderId="78" xfId="157" applyNumberFormat="1" applyFont="1" applyBorder="1" applyAlignment="1">
      <alignment horizontal="right" vertical="center"/>
      <protection/>
    </xf>
    <xf numFmtId="3" fontId="52" fillId="0" borderId="16" xfId="0" applyNumberFormat="1" applyFont="1" applyBorder="1" applyAlignment="1">
      <alignment horizontal="right"/>
    </xf>
    <xf numFmtId="3" fontId="52" fillId="46" borderId="80" xfId="0" applyNumberFormat="1" applyFont="1" applyFill="1" applyBorder="1" applyAlignment="1">
      <alignment horizontal="right" vertical="center" wrapText="1"/>
    </xf>
    <xf numFmtId="3" fontId="24" fillId="6" borderId="82" xfId="0" applyNumberFormat="1" applyFont="1" applyFill="1" applyBorder="1" applyAlignment="1">
      <alignment horizontal="center" vertical="center" wrapText="1"/>
    </xf>
    <xf numFmtId="49" fontId="39" fillId="46" borderId="47" xfId="0" applyNumberFormat="1" applyFont="1" applyFill="1" applyBorder="1" applyAlignment="1">
      <alignment horizontal="center" vertical="center" wrapText="1"/>
    </xf>
    <xf numFmtId="3" fontId="53" fillId="0" borderId="16" xfId="157" applyNumberFormat="1" applyFont="1" applyBorder="1" applyAlignment="1">
      <alignment horizontal="right" vertical="center"/>
      <protection/>
    </xf>
    <xf numFmtId="3" fontId="52" fillId="6" borderId="82" xfId="0" applyNumberFormat="1" applyFont="1" applyFill="1" applyBorder="1" applyAlignment="1">
      <alignment horizontal="right" vertical="center" wrapText="1"/>
    </xf>
    <xf numFmtId="3" fontId="24" fillId="43" borderId="81" xfId="0" applyNumberFormat="1" applyFont="1" applyFill="1" applyBorder="1" applyAlignment="1">
      <alignment horizontal="center" vertical="center" wrapText="1"/>
    </xf>
    <xf numFmtId="3" fontId="52" fillId="49" borderId="82" xfId="0" applyNumberFormat="1" applyFont="1" applyFill="1" applyBorder="1" applyAlignment="1">
      <alignment horizontal="right" vertical="center"/>
    </xf>
    <xf numFmtId="3" fontId="24" fillId="0" borderId="78" xfId="0" applyNumberFormat="1" applyFont="1" applyFill="1" applyBorder="1" applyAlignment="1">
      <alignment horizontal="center" vertical="center" wrapText="1"/>
    </xf>
    <xf numFmtId="3" fontId="24" fillId="46" borderId="80" xfId="0" applyNumberFormat="1" applyFont="1" applyFill="1" applyBorder="1" applyAlignment="1">
      <alignment horizontal="center" vertical="center" wrapText="1"/>
    </xf>
    <xf numFmtId="3" fontId="52" fillId="0" borderId="80" xfId="0" applyNumberFormat="1" applyFont="1" applyBorder="1" applyAlignment="1">
      <alignment horizontal="right"/>
    </xf>
    <xf numFmtId="49" fontId="39" fillId="0" borderId="47" xfId="0" applyNumberFormat="1" applyFont="1" applyFill="1" applyBorder="1" applyAlignment="1">
      <alignment horizontal="center" vertical="center" wrapText="1"/>
    </xf>
    <xf numFmtId="3" fontId="24" fillId="6" borderId="81" xfId="0" applyNumberFormat="1" applyFont="1" applyFill="1" applyBorder="1" applyAlignment="1">
      <alignment horizontal="center" vertical="center" wrapText="1"/>
    </xf>
    <xf numFmtId="3" fontId="53" fillId="6" borderId="81" xfId="157" applyNumberFormat="1" applyFont="1" applyFill="1" applyBorder="1" applyAlignment="1">
      <alignment horizontal="right" vertical="center"/>
      <protection/>
    </xf>
    <xf numFmtId="3" fontId="53" fillId="43" borderId="82" xfId="0" applyNumberFormat="1" applyFont="1" applyFill="1" applyBorder="1" applyAlignment="1">
      <alignment horizontal="right" vertical="center" wrapText="1"/>
    </xf>
    <xf numFmtId="14" fontId="39" fillId="46" borderId="68" xfId="0" applyNumberFormat="1" applyFont="1" applyFill="1" applyBorder="1" applyAlignment="1">
      <alignment horizontal="center" vertical="center" wrapText="1"/>
    </xf>
    <xf numFmtId="14" fontId="39" fillId="6" borderId="69" xfId="0" applyNumberFormat="1" applyFont="1" applyFill="1" applyBorder="1" applyAlignment="1">
      <alignment horizontal="center" vertical="center" wrapText="1"/>
    </xf>
    <xf numFmtId="49" fontId="39" fillId="46" borderId="44" xfId="0" applyNumberFormat="1" applyFont="1" applyFill="1" applyBorder="1" applyAlignment="1">
      <alignment horizontal="center" vertical="center" wrapText="1"/>
    </xf>
    <xf numFmtId="49" fontId="39" fillId="43" borderId="49" xfId="0" applyNumberFormat="1" applyFont="1" applyFill="1" applyBorder="1" applyAlignment="1">
      <alignment horizontal="center" vertical="center" wrapText="1"/>
    </xf>
    <xf numFmtId="3" fontId="24" fillId="43" borderId="82" xfId="0" applyNumberFormat="1" applyFont="1" applyFill="1" applyBorder="1" applyAlignment="1">
      <alignment horizontal="center" vertical="center" wrapText="1"/>
    </xf>
    <xf numFmtId="49" fontId="39" fillId="6" borderId="49" xfId="0" applyNumberFormat="1" applyFont="1" applyFill="1" applyBorder="1" applyAlignment="1">
      <alignment horizontal="center" vertical="center" wrapText="1"/>
    </xf>
    <xf numFmtId="49" fontId="39" fillId="0" borderId="47" xfId="0" applyNumberFormat="1" applyFont="1" applyBorder="1" applyAlignment="1">
      <alignment horizontal="center"/>
    </xf>
    <xf numFmtId="3" fontId="52" fillId="46" borderId="16" xfId="0" applyNumberFormat="1" applyFont="1" applyFill="1" applyBorder="1" applyAlignment="1">
      <alignment horizontal="right" vertical="center" wrapText="1"/>
    </xf>
    <xf numFmtId="3" fontId="24" fillId="0" borderId="80" xfId="0" applyNumberFormat="1" applyFont="1" applyFill="1" applyBorder="1" applyAlignment="1">
      <alignment horizontal="center" vertical="center" wrapText="1"/>
    </xf>
    <xf numFmtId="0" fontId="24" fillId="0" borderId="82" xfId="0" applyFont="1" applyFill="1" applyBorder="1" applyAlignment="1">
      <alignment horizontal="center" vertical="center"/>
    </xf>
    <xf numFmtId="171" fontId="21" fillId="0" borderId="17" xfId="0" applyNumberFormat="1" applyFont="1" applyFill="1" applyBorder="1" applyAlignment="1">
      <alignment/>
    </xf>
    <xf numFmtId="16" fontId="30" fillId="0" borderId="25" xfId="0" applyNumberFormat="1" applyFont="1" applyFill="1" applyBorder="1" applyAlignment="1" quotePrefix="1">
      <alignment horizontal="right" vertical="top" wrapText="1"/>
    </xf>
    <xf numFmtId="14" fontId="39" fillId="6" borderId="49" xfId="0" applyNumberFormat="1" applyFont="1" applyFill="1" applyBorder="1" applyAlignment="1" quotePrefix="1">
      <alignment horizontal="center" vertical="center" wrapText="1"/>
    </xf>
    <xf numFmtId="3" fontId="53" fillId="6" borderId="82" xfId="157" applyNumberFormat="1" applyFont="1" applyFill="1" applyBorder="1" applyAlignment="1">
      <alignment horizontal="right" vertical="center"/>
      <protection/>
    </xf>
    <xf numFmtId="3" fontId="53" fillId="6" borderId="12" xfId="157" applyNumberFormat="1" applyFont="1" applyFill="1" applyBorder="1" applyAlignment="1">
      <alignment horizontal="right" vertical="center"/>
      <protection/>
    </xf>
    <xf numFmtId="49" fontId="24" fillId="43" borderId="83" xfId="0" applyNumberFormat="1" applyFont="1" applyFill="1" applyBorder="1" applyAlignment="1">
      <alignment horizontal="center" vertical="center" wrapText="1"/>
    </xf>
    <xf numFmtId="49" fontId="24" fillId="43" borderId="84" xfId="0" applyNumberFormat="1" applyFont="1" applyFill="1" applyBorder="1" applyAlignment="1">
      <alignment horizontal="center" vertical="center" wrapText="1"/>
    </xf>
    <xf numFmtId="3" fontId="24" fillId="49" borderId="69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3" fontId="24" fillId="49" borderId="83" xfId="0" applyNumberFormat="1" applyFont="1" applyFill="1" applyBorder="1" applyAlignment="1">
      <alignment horizontal="right" vertical="center"/>
    </xf>
    <xf numFmtId="3" fontId="24" fillId="49" borderId="85" xfId="0" applyNumberFormat="1" applyFont="1" applyFill="1" applyBorder="1" applyAlignment="1">
      <alignment horizontal="right" vertical="center"/>
    </xf>
    <xf numFmtId="3" fontId="24" fillId="49" borderId="84" xfId="0" applyNumberFormat="1" applyFont="1" applyFill="1" applyBorder="1" applyAlignment="1">
      <alignment horizontal="right" vertical="center"/>
    </xf>
    <xf numFmtId="3" fontId="39" fillId="6" borderId="55" xfId="0" applyNumberFormat="1" applyFont="1" applyFill="1" applyBorder="1" applyAlignment="1">
      <alignment horizontal="right" vertical="center" wrapText="1"/>
    </xf>
    <xf numFmtId="3" fontId="39" fillId="46" borderId="52" xfId="0" applyNumberFormat="1" applyFont="1" applyFill="1" applyBorder="1" applyAlignment="1">
      <alignment horizontal="right" vertical="center" wrapText="1"/>
    </xf>
    <xf numFmtId="3" fontId="39" fillId="50" borderId="75" xfId="0" applyNumberFormat="1" applyFont="1" applyFill="1" applyBorder="1" applyAlignment="1">
      <alignment horizontal="right" vertical="center"/>
    </xf>
    <xf numFmtId="3" fontId="39" fillId="50" borderId="48" xfId="0" applyNumberFormat="1" applyFont="1" applyFill="1" applyBorder="1" applyAlignment="1">
      <alignment horizontal="right" vertical="center"/>
    </xf>
    <xf numFmtId="3" fontId="39" fillId="49" borderId="85" xfId="0" applyNumberFormat="1" applyFont="1" applyFill="1" applyBorder="1" applyAlignment="1">
      <alignment horizontal="right" vertical="center"/>
    </xf>
    <xf numFmtId="3" fontId="39" fillId="50" borderId="86" xfId="0" applyNumberFormat="1" applyFont="1" applyFill="1" applyBorder="1" applyAlignment="1">
      <alignment horizontal="right" vertical="center"/>
    </xf>
    <xf numFmtId="3" fontId="39" fillId="45" borderId="50" xfId="0" applyNumberFormat="1" applyFont="1" applyFill="1" applyBorder="1" applyAlignment="1">
      <alignment horizontal="right" vertical="center"/>
    </xf>
    <xf numFmtId="3" fontId="39" fillId="49" borderId="50" xfId="0" applyNumberFormat="1" applyFont="1" applyFill="1" applyBorder="1" applyAlignment="1">
      <alignment horizontal="right" vertical="center"/>
    </xf>
    <xf numFmtId="3" fontId="39" fillId="47" borderId="52" xfId="0" applyNumberFormat="1" applyFont="1" applyFill="1" applyBorder="1" applyAlignment="1">
      <alignment horizontal="right" vertical="center"/>
    </xf>
    <xf numFmtId="3" fontId="39" fillId="47" borderId="53" xfId="0" applyNumberFormat="1" applyFont="1" applyFill="1" applyBorder="1" applyAlignment="1">
      <alignment horizontal="right" vertical="center"/>
    </xf>
    <xf numFmtId="3" fontId="39" fillId="45" borderId="57" xfId="0" applyNumberFormat="1" applyFont="1" applyFill="1" applyBorder="1" applyAlignment="1">
      <alignment horizontal="right" vertical="center"/>
    </xf>
    <xf numFmtId="3" fontId="39" fillId="49" borderId="57" xfId="0" applyNumberFormat="1" applyFont="1" applyFill="1" applyBorder="1" applyAlignment="1">
      <alignment horizontal="right" vertical="center"/>
    </xf>
    <xf numFmtId="3" fontId="28" fillId="47" borderId="53" xfId="0" applyNumberFormat="1" applyFont="1" applyFill="1" applyBorder="1" applyAlignment="1">
      <alignment horizontal="right" vertical="center"/>
    </xf>
    <xf numFmtId="3" fontId="28" fillId="49" borderId="57" xfId="0" applyNumberFormat="1" applyFont="1" applyFill="1" applyBorder="1" applyAlignment="1">
      <alignment horizontal="right" vertical="center"/>
    </xf>
    <xf numFmtId="3" fontId="39" fillId="0" borderId="52" xfId="0" applyNumberFormat="1" applyFont="1" applyFill="1" applyBorder="1" applyAlignment="1">
      <alignment horizontal="right" vertical="center"/>
    </xf>
    <xf numFmtId="3" fontId="39" fillId="0" borderId="53" xfId="0" applyNumberFormat="1" applyFont="1" applyFill="1" applyBorder="1" applyAlignment="1">
      <alignment horizontal="right" vertical="center"/>
    </xf>
    <xf numFmtId="3" fontId="39" fillId="6" borderId="55" xfId="0" applyNumberFormat="1" applyFont="1" applyFill="1" applyBorder="1" applyAlignment="1">
      <alignment horizontal="right" vertical="center"/>
    </xf>
    <xf numFmtId="3" fontId="39" fillId="0" borderId="56" xfId="0" applyNumberFormat="1" applyFont="1" applyFill="1" applyBorder="1" applyAlignment="1">
      <alignment horizontal="right" vertical="center"/>
    </xf>
    <xf numFmtId="3" fontId="39" fillId="43" borderId="57" xfId="0" applyNumberFormat="1" applyFont="1" applyFill="1" applyBorder="1" applyAlignment="1">
      <alignment horizontal="right" vertical="center"/>
    </xf>
    <xf numFmtId="3" fontId="39" fillId="6" borderId="57" xfId="0" applyNumberFormat="1" applyFont="1" applyFill="1" applyBorder="1" applyAlignment="1">
      <alignment horizontal="right" vertical="center"/>
    </xf>
    <xf numFmtId="166" fontId="21" fillId="0" borderId="28" xfId="0" applyNumberFormat="1" applyFont="1" applyFill="1" applyBorder="1" applyAlignment="1" quotePrefix="1">
      <alignment horizontal="right" vertical="top" wrapText="1"/>
    </xf>
    <xf numFmtId="0" fontId="20" fillId="0" borderId="0" xfId="0" applyFont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166" fontId="20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28" fillId="0" borderId="66" xfId="0" applyFont="1" applyBorder="1" applyAlignment="1">
      <alignment horizontal="center" vertical="top" wrapText="1"/>
    </xf>
    <xf numFmtId="0" fontId="28" fillId="0" borderId="37" xfId="0" applyFont="1" applyBorder="1" applyAlignment="1">
      <alignment horizontal="center" vertical="top" wrapText="1"/>
    </xf>
    <xf numFmtId="0" fontId="28" fillId="0" borderId="36" xfId="0" applyFont="1" applyBorder="1" applyAlignment="1">
      <alignment horizontal="center" vertical="top" wrapText="1"/>
    </xf>
    <xf numFmtId="0" fontId="28" fillId="0" borderId="63" xfId="0" applyFont="1" applyBorder="1" applyAlignment="1">
      <alignment horizontal="center" vertical="top" wrapText="1"/>
    </xf>
    <xf numFmtId="0" fontId="28" fillId="0" borderId="65" xfId="0" applyFont="1" applyBorder="1" applyAlignment="1">
      <alignment horizontal="center" vertical="top" wrapText="1"/>
    </xf>
    <xf numFmtId="166" fontId="22" fillId="0" borderId="0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left" wrapText="1"/>
    </xf>
    <xf numFmtId="0" fontId="28" fillId="0" borderId="0" xfId="0" applyFont="1" applyFill="1" applyBorder="1" applyAlignment="1">
      <alignment horizontal="center" vertical="top" wrapText="1"/>
    </xf>
    <xf numFmtId="0" fontId="21" fillId="42" borderId="26" xfId="0" applyFont="1" applyFill="1" applyBorder="1" applyAlignment="1">
      <alignment horizontal="center" vertical="top" wrapText="1"/>
    </xf>
    <xf numFmtId="0" fontId="21" fillId="42" borderId="38" xfId="0" applyFont="1" applyFill="1" applyBorder="1" applyAlignment="1">
      <alignment horizontal="center" vertical="top" wrapText="1"/>
    </xf>
    <xf numFmtId="0" fontId="21" fillId="42" borderId="39" xfId="0" applyFont="1" applyFill="1" applyBorder="1" applyAlignment="1">
      <alignment horizontal="center" vertical="top" wrapText="1"/>
    </xf>
    <xf numFmtId="0" fontId="28" fillId="0" borderId="83" xfId="0" applyFont="1" applyBorder="1" applyAlignment="1">
      <alignment horizontal="center" vertical="top" wrapText="1"/>
    </xf>
    <xf numFmtId="0" fontId="28" fillId="0" borderId="75" xfId="0" applyFont="1" applyBorder="1" applyAlignment="1">
      <alignment horizontal="center" vertical="top" wrapText="1"/>
    </xf>
    <xf numFmtId="0" fontId="28" fillId="0" borderId="46" xfId="0" applyFont="1" applyBorder="1" applyAlignment="1">
      <alignment horizontal="center" vertical="top" wrapText="1"/>
    </xf>
    <xf numFmtId="0" fontId="28" fillId="0" borderId="87" xfId="0" applyFont="1" applyBorder="1" applyAlignment="1">
      <alignment horizontal="center" vertical="top" wrapText="1"/>
    </xf>
    <xf numFmtId="0" fontId="28" fillId="48" borderId="88" xfId="0" applyFont="1" applyFill="1" applyBorder="1" applyAlignment="1">
      <alignment horizontal="center" vertical="top" wrapText="1"/>
    </xf>
    <xf numFmtId="0" fontId="28" fillId="48" borderId="64" xfId="0" applyFont="1" applyFill="1" applyBorder="1" applyAlignment="1">
      <alignment horizontal="center" vertical="top" wrapText="1"/>
    </xf>
    <xf numFmtId="0" fontId="28" fillId="48" borderId="89" xfId="0" applyFont="1" applyFill="1" applyBorder="1" applyAlignment="1">
      <alignment horizontal="center" vertical="top" wrapText="1"/>
    </xf>
    <xf numFmtId="0" fontId="28" fillId="42" borderId="90" xfId="0" applyFont="1" applyFill="1" applyBorder="1" applyAlignment="1">
      <alignment horizontal="center" vertical="center" wrapText="1"/>
    </xf>
    <xf numFmtId="0" fontId="28" fillId="42" borderId="91" xfId="0" applyFont="1" applyFill="1" applyBorder="1" applyAlignment="1">
      <alignment horizontal="center" vertical="center" wrapText="1"/>
    </xf>
    <xf numFmtId="0" fontId="28" fillId="42" borderId="29" xfId="0" applyFont="1" applyFill="1" applyBorder="1" applyAlignment="1">
      <alignment horizontal="center" vertical="center" wrapText="1"/>
    </xf>
    <xf numFmtId="0" fontId="28" fillId="14" borderId="88" xfId="0" applyFont="1" applyFill="1" applyBorder="1" applyAlignment="1">
      <alignment horizontal="center" vertical="top" wrapText="1"/>
    </xf>
    <xf numFmtId="0" fontId="28" fillId="14" borderId="64" xfId="0" applyFont="1" applyFill="1" applyBorder="1" applyAlignment="1">
      <alignment horizontal="center" vertical="top" wrapText="1"/>
    </xf>
    <xf numFmtId="0" fontId="28" fillId="14" borderId="89" xfId="0" applyFont="1" applyFill="1" applyBorder="1" applyAlignment="1">
      <alignment horizontal="center" vertical="top" wrapText="1"/>
    </xf>
    <xf numFmtId="0" fontId="28" fillId="42" borderId="90" xfId="0" applyFont="1" applyFill="1" applyBorder="1" applyAlignment="1">
      <alignment horizontal="center" vertical="center" wrapText="1"/>
    </xf>
    <xf numFmtId="0" fontId="28" fillId="42" borderId="91" xfId="0" applyFont="1" applyFill="1" applyBorder="1" applyAlignment="1">
      <alignment horizontal="center" vertical="center" wrapText="1"/>
    </xf>
    <xf numFmtId="0" fontId="28" fillId="42" borderId="29" xfId="0" applyFont="1" applyFill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top" wrapText="1"/>
    </xf>
    <xf numFmtId="0" fontId="28" fillId="0" borderId="87" xfId="0" applyFont="1" applyBorder="1" applyAlignment="1">
      <alignment horizontal="center" vertical="top" wrapText="1"/>
    </xf>
    <xf numFmtId="0" fontId="28" fillId="0" borderId="83" xfId="0" applyFont="1" applyBorder="1" applyAlignment="1">
      <alignment horizontal="center" vertical="top" wrapText="1"/>
    </xf>
    <xf numFmtId="0" fontId="28" fillId="0" borderId="75" xfId="0" applyFont="1" applyBorder="1" applyAlignment="1">
      <alignment horizontal="center" vertical="top" wrapText="1"/>
    </xf>
    <xf numFmtId="0" fontId="28" fillId="48" borderId="88" xfId="0" applyFont="1" applyFill="1" applyBorder="1" applyAlignment="1">
      <alignment horizontal="center" vertical="top" wrapText="1"/>
    </xf>
    <xf numFmtId="0" fontId="28" fillId="48" borderId="64" xfId="0" applyFont="1" applyFill="1" applyBorder="1" applyAlignment="1">
      <alignment horizontal="center" vertical="top" wrapText="1"/>
    </xf>
    <xf numFmtId="0" fontId="28" fillId="48" borderId="89" xfId="0" applyFont="1" applyFill="1" applyBorder="1" applyAlignment="1">
      <alignment horizontal="center" vertical="top" wrapText="1"/>
    </xf>
    <xf numFmtId="0" fontId="21" fillId="42" borderId="26" xfId="0" applyFont="1" applyFill="1" applyBorder="1" applyAlignment="1">
      <alignment horizontal="center" vertical="top" wrapText="1"/>
    </xf>
    <xf numFmtId="0" fontId="21" fillId="42" borderId="38" xfId="0" applyFont="1" applyFill="1" applyBorder="1" applyAlignment="1">
      <alignment horizontal="center" vertical="top" wrapText="1"/>
    </xf>
    <xf numFmtId="0" fontId="21" fillId="42" borderId="39" xfId="0" applyFont="1" applyFill="1" applyBorder="1" applyAlignment="1">
      <alignment horizontal="center" vertical="top" wrapText="1"/>
    </xf>
    <xf numFmtId="0" fontId="28" fillId="14" borderId="88" xfId="0" applyFont="1" applyFill="1" applyBorder="1" applyAlignment="1">
      <alignment horizontal="center" vertical="top" wrapText="1"/>
    </xf>
    <xf numFmtId="0" fontId="28" fillId="14" borderId="64" xfId="0" applyFont="1" applyFill="1" applyBorder="1" applyAlignment="1">
      <alignment horizontal="center" vertical="top" wrapText="1"/>
    </xf>
    <xf numFmtId="0" fontId="28" fillId="14" borderId="89" xfId="0" applyFont="1" applyFill="1" applyBorder="1" applyAlignment="1">
      <alignment horizontal="center" vertical="top" wrapText="1"/>
    </xf>
    <xf numFmtId="0" fontId="21" fillId="51" borderId="17" xfId="0" applyFont="1" applyFill="1" applyBorder="1" applyAlignment="1">
      <alignment horizontal="center" vertical="center"/>
    </xf>
    <xf numFmtId="49" fontId="21" fillId="8" borderId="14" xfId="0" applyNumberFormat="1" applyFont="1" applyFill="1" applyBorder="1" applyAlignment="1">
      <alignment horizontal="center"/>
    </xf>
    <xf numFmtId="49" fontId="21" fillId="8" borderId="15" xfId="0" applyNumberFormat="1" applyFont="1" applyFill="1" applyBorder="1" applyAlignment="1">
      <alignment horizontal="center"/>
    </xf>
    <xf numFmtId="49" fontId="21" fillId="8" borderId="16" xfId="0" applyNumberFormat="1" applyFont="1" applyFill="1" applyBorder="1" applyAlignment="1">
      <alignment horizontal="center"/>
    </xf>
    <xf numFmtId="166" fontId="24" fillId="0" borderId="0" xfId="0" applyNumberFormat="1" applyFont="1" applyBorder="1" applyAlignment="1">
      <alignment horizontal="left" vertical="top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49" fontId="21" fillId="8" borderId="15" xfId="0" applyNumberFormat="1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1" fillId="51" borderId="14" xfId="0" applyFont="1" applyFill="1" applyBorder="1" applyAlignment="1">
      <alignment horizontal="center" vertical="center" wrapText="1"/>
    </xf>
    <xf numFmtId="0" fontId="21" fillId="51" borderId="15" xfId="0" applyFont="1" applyFill="1" applyBorder="1" applyAlignment="1">
      <alignment horizontal="center" vertical="center" wrapText="1"/>
    </xf>
    <xf numFmtId="0" fontId="21" fillId="51" borderId="16" xfId="0" applyFont="1" applyFill="1" applyBorder="1" applyAlignment="1">
      <alignment horizontal="center" vertical="center" wrapText="1"/>
    </xf>
    <xf numFmtId="49" fontId="26" fillId="25" borderId="12" xfId="0" applyNumberFormat="1" applyFont="1" applyFill="1" applyBorder="1" applyAlignment="1">
      <alignment horizontal="center"/>
    </xf>
    <xf numFmtId="49" fontId="26" fillId="25" borderId="13" xfId="0" applyNumberFormat="1" applyFont="1" applyFill="1" applyBorder="1" applyAlignment="1">
      <alignment horizontal="center"/>
    </xf>
    <xf numFmtId="49" fontId="26" fillId="25" borderId="18" xfId="0" applyNumberFormat="1" applyFont="1" applyFill="1" applyBorder="1" applyAlignment="1">
      <alignment horizontal="center"/>
    </xf>
    <xf numFmtId="0" fontId="21" fillId="4" borderId="15" xfId="0" applyFont="1" applyFill="1" applyBorder="1" applyAlignment="1">
      <alignment horizontal="left" vertical="center" wrapText="1"/>
    </xf>
    <xf numFmtId="0" fontId="21" fillId="4" borderId="16" xfId="0" applyFont="1" applyFill="1" applyBorder="1" applyAlignment="1">
      <alignment horizontal="left" vertical="center" wrapText="1"/>
    </xf>
    <xf numFmtId="49" fontId="21" fillId="8" borderId="17" xfId="0" applyNumberFormat="1" applyFont="1" applyFill="1" applyBorder="1" applyAlignment="1">
      <alignment horizontal="center"/>
    </xf>
    <xf numFmtId="49" fontId="26" fillId="25" borderId="17" xfId="0" applyNumberFormat="1" applyFont="1" applyFill="1" applyBorder="1" applyAlignment="1">
      <alignment horizontal="center"/>
    </xf>
    <xf numFmtId="0" fontId="23" fillId="0" borderId="17" xfId="0" applyFont="1" applyBorder="1" applyAlignment="1">
      <alignment/>
    </xf>
    <xf numFmtId="49" fontId="21" fillId="8" borderId="16" xfId="0" applyNumberFormat="1" applyFont="1" applyFill="1" applyBorder="1" applyAlignment="1">
      <alignment horizontal="center"/>
    </xf>
    <xf numFmtId="0" fontId="21" fillId="4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49" fontId="21" fillId="8" borderId="17" xfId="0" applyNumberFormat="1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1" fillId="41" borderId="16" xfId="0" applyFont="1" applyFill="1" applyBorder="1" applyAlignment="1">
      <alignment horizontal="left" vertical="center" wrapText="1"/>
    </xf>
    <xf numFmtId="0" fontId="21" fillId="41" borderId="17" xfId="0" applyFont="1" applyFill="1" applyBorder="1" applyAlignment="1">
      <alignment horizontal="left" vertical="center" wrapText="1"/>
    </xf>
    <xf numFmtId="49" fontId="21" fillId="8" borderId="14" xfId="0" applyNumberFormat="1" applyFont="1" applyFill="1" applyBorder="1" applyAlignment="1">
      <alignment horizontal="center"/>
    </xf>
    <xf numFmtId="0" fontId="21" fillId="51" borderId="17" xfId="0" applyFont="1" applyFill="1" applyBorder="1" applyAlignment="1">
      <alignment horizontal="center" vertical="center" wrapText="1"/>
    </xf>
    <xf numFmtId="0" fontId="21" fillId="52" borderId="17" xfId="0" applyFont="1" applyFill="1" applyBorder="1" applyAlignment="1">
      <alignment horizontal="center" vertical="center"/>
    </xf>
    <xf numFmtId="0" fontId="21" fillId="52" borderId="92" xfId="0" applyFont="1" applyFill="1" applyBorder="1" applyAlignment="1">
      <alignment horizontal="center" vertical="center"/>
    </xf>
    <xf numFmtId="0" fontId="21" fillId="52" borderId="93" xfId="0" applyFont="1" applyFill="1" applyBorder="1" applyAlignment="1">
      <alignment horizontal="center" vertical="center"/>
    </xf>
    <xf numFmtId="0" fontId="21" fillId="52" borderId="82" xfId="0" applyFont="1" applyFill="1" applyBorder="1" applyAlignment="1">
      <alignment horizontal="center" vertical="center"/>
    </xf>
    <xf numFmtId="0" fontId="21" fillId="52" borderId="58" xfId="0" applyFont="1" applyFill="1" applyBorder="1" applyAlignment="1">
      <alignment horizontal="center" vertical="center"/>
    </xf>
    <xf numFmtId="0" fontId="21" fillId="52" borderId="0" xfId="0" applyFont="1" applyFill="1" applyBorder="1" applyAlignment="1">
      <alignment horizontal="center" vertical="center"/>
    </xf>
    <xf numFmtId="0" fontId="21" fillId="52" borderId="61" xfId="0" applyFont="1" applyFill="1" applyBorder="1" applyAlignment="1">
      <alignment horizontal="center" vertical="center"/>
    </xf>
    <xf numFmtId="0" fontId="21" fillId="52" borderId="77" xfId="0" applyFont="1" applyFill="1" applyBorder="1" applyAlignment="1">
      <alignment horizontal="center" vertical="center"/>
    </xf>
    <xf numFmtId="0" fontId="21" fillId="52" borderId="94" xfId="0" applyFont="1" applyFill="1" applyBorder="1" applyAlignment="1">
      <alignment horizontal="center" vertical="center"/>
    </xf>
    <xf numFmtId="0" fontId="21" fillId="52" borderId="78" xfId="0" applyFont="1" applyFill="1" applyBorder="1" applyAlignment="1">
      <alignment horizontal="center" vertical="center"/>
    </xf>
    <xf numFmtId="49" fontId="21" fillId="8" borderId="14" xfId="0" applyNumberFormat="1" applyFont="1" applyFill="1" applyBorder="1" applyAlignment="1">
      <alignment horizontal="center"/>
    </xf>
    <xf numFmtId="49" fontId="21" fillId="8" borderId="15" xfId="0" applyNumberFormat="1" applyFont="1" applyFill="1" applyBorder="1" applyAlignment="1">
      <alignment horizontal="center"/>
    </xf>
    <xf numFmtId="49" fontId="21" fillId="8" borderId="16" xfId="0" applyNumberFormat="1" applyFont="1" applyFill="1" applyBorder="1" applyAlignment="1">
      <alignment horizontal="center"/>
    </xf>
    <xf numFmtId="0" fontId="21" fillId="41" borderId="15" xfId="0" applyFont="1" applyFill="1" applyBorder="1" applyAlignment="1">
      <alignment horizontal="left" vertical="center" wrapText="1"/>
    </xf>
    <xf numFmtId="0" fontId="39" fillId="0" borderId="46" xfId="0" applyFont="1" applyFill="1" applyBorder="1" applyAlignment="1">
      <alignment horizontal="center" vertical="center"/>
    </xf>
    <xf numFmtId="0" fontId="39" fillId="0" borderId="95" xfId="0" applyFont="1" applyFill="1" applyBorder="1" applyAlignment="1">
      <alignment horizontal="center" vertical="center"/>
    </xf>
    <xf numFmtId="0" fontId="39" fillId="0" borderId="96" xfId="0" applyFont="1" applyFill="1" applyBorder="1" applyAlignment="1">
      <alignment horizontal="center" vertical="center"/>
    </xf>
    <xf numFmtId="0" fontId="39" fillId="0" borderId="72" xfId="0" applyFont="1" applyFill="1" applyBorder="1" applyAlignment="1">
      <alignment horizontal="center" vertical="center" wrapText="1"/>
    </xf>
    <xf numFmtId="0" fontId="39" fillId="0" borderId="75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39" fillId="0" borderId="57" xfId="0" applyFont="1" applyFill="1" applyBorder="1" applyAlignment="1">
      <alignment horizontal="center" vertical="center" wrapText="1"/>
    </xf>
    <xf numFmtId="0" fontId="39" fillId="0" borderId="97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left" vertical="top" wrapText="1"/>
    </xf>
    <xf numFmtId="0" fontId="40" fillId="0" borderId="0" xfId="0" applyFont="1" applyAlignment="1">
      <alignment horizontal="left" wrapText="1"/>
    </xf>
    <xf numFmtId="0" fontId="35" fillId="0" borderId="46" xfId="0" applyFont="1" applyFill="1" applyBorder="1" applyAlignment="1">
      <alignment horizontal="center" vertical="center" wrapText="1"/>
    </xf>
    <xf numFmtId="0" fontId="35" fillId="0" borderId="96" xfId="0" applyFont="1" applyFill="1" applyBorder="1" applyAlignment="1">
      <alignment horizontal="center" vertical="center" wrapText="1"/>
    </xf>
    <xf numFmtId="0" fontId="35" fillId="0" borderId="95" xfId="0" applyFont="1" applyFill="1" applyBorder="1" applyAlignment="1">
      <alignment horizontal="center" vertical="center" wrapText="1"/>
    </xf>
    <xf numFmtId="0" fontId="35" fillId="0" borderId="45" xfId="0" applyFont="1" applyFill="1" applyBorder="1" applyAlignment="1">
      <alignment horizontal="center" vertical="center" wrapText="1"/>
    </xf>
    <xf numFmtId="0" fontId="35" fillId="0" borderId="98" xfId="0" applyFont="1" applyFill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/>
    </xf>
    <xf numFmtId="0" fontId="82" fillId="0" borderId="14" xfId="0" applyFont="1" applyBorder="1" applyAlignment="1">
      <alignment horizontal="center"/>
    </xf>
    <xf numFmtId="0" fontId="82" fillId="0" borderId="15" xfId="0" applyFont="1" applyBorder="1" applyAlignment="1">
      <alignment horizontal="center"/>
    </xf>
    <xf numFmtId="0" fontId="82" fillId="0" borderId="16" xfId="0" applyFont="1" applyBorder="1" applyAlignment="1">
      <alignment horizontal="center"/>
    </xf>
    <xf numFmtId="0" fontId="82" fillId="0" borderId="17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81" fillId="0" borderId="17" xfId="0" applyNumberFormat="1" applyFont="1" applyBorder="1" applyAlignment="1">
      <alignment horizontal="center" vertical="center" wrapText="1"/>
    </xf>
    <xf numFmtId="0" fontId="82" fillId="0" borderId="16" xfId="0" applyFont="1" applyBorder="1" applyAlignment="1">
      <alignment horizontal="center" vertical="center"/>
    </xf>
    <xf numFmtId="0" fontId="82" fillId="0" borderId="17" xfId="0" applyFont="1" applyBorder="1" applyAlignment="1">
      <alignment horizontal="center" vertical="center"/>
    </xf>
    <xf numFmtId="0" fontId="82" fillId="0" borderId="18" xfId="0" applyFont="1" applyFill="1" applyBorder="1" applyAlignment="1">
      <alignment horizontal="center" vertical="center"/>
    </xf>
    <xf numFmtId="0" fontId="81" fillId="0" borderId="12" xfId="0" applyFont="1" applyBorder="1" applyAlignment="1">
      <alignment/>
    </xf>
    <xf numFmtId="165" fontId="82" fillId="43" borderId="12" xfId="0" applyNumberFormat="1" applyFont="1" applyFill="1" applyBorder="1" applyAlignment="1">
      <alignment/>
    </xf>
    <xf numFmtId="165" fontId="81" fillId="43" borderId="12" xfId="0" applyNumberFormat="1" applyFont="1" applyFill="1" applyBorder="1" applyAlignment="1">
      <alignment/>
    </xf>
    <xf numFmtId="165" fontId="82" fillId="6" borderId="12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165" fontId="82" fillId="43" borderId="13" xfId="0" applyNumberFormat="1" applyFont="1" applyFill="1" applyBorder="1" applyAlignment="1">
      <alignment/>
    </xf>
    <xf numFmtId="165" fontId="84" fillId="43" borderId="13" xfId="0" applyNumberFormat="1" applyFont="1" applyFill="1" applyBorder="1" applyAlignment="1">
      <alignment/>
    </xf>
    <xf numFmtId="165" fontId="82" fillId="6" borderId="13" xfId="0" applyNumberFormat="1" applyFont="1" applyFill="1" applyBorder="1" applyAlignment="1">
      <alignment/>
    </xf>
    <xf numFmtId="0" fontId="81" fillId="0" borderId="13" xfId="0" applyFont="1" applyBorder="1" applyAlignment="1">
      <alignment/>
    </xf>
    <xf numFmtId="165" fontId="81" fillId="43" borderId="13" xfId="0" applyNumberFormat="1" applyFont="1" applyFill="1" applyBorder="1" applyAlignment="1">
      <alignment/>
    </xf>
    <xf numFmtId="165" fontId="82" fillId="43" borderId="13" xfId="0" applyNumberFormat="1" applyFont="1" applyFill="1" applyBorder="1" applyAlignment="1">
      <alignment horizontal="right"/>
    </xf>
    <xf numFmtId="164" fontId="85" fillId="43" borderId="13" xfId="0" applyNumberFormat="1" applyFont="1" applyFill="1" applyBorder="1" applyAlignment="1">
      <alignment/>
    </xf>
    <xf numFmtId="164" fontId="84" fillId="43" borderId="13" xfId="0" applyNumberFormat="1" applyFont="1" applyFill="1" applyBorder="1" applyAlignment="1">
      <alignment/>
    </xf>
    <xf numFmtId="3" fontId="82" fillId="43" borderId="13" xfId="0" applyNumberFormat="1" applyFont="1" applyFill="1" applyBorder="1" applyAlignment="1">
      <alignment/>
    </xf>
    <xf numFmtId="3" fontId="81" fillId="43" borderId="13" xfId="0" applyNumberFormat="1" applyFont="1" applyFill="1" applyBorder="1" applyAlignment="1">
      <alignment/>
    </xf>
    <xf numFmtId="3" fontId="82" fillId="43" borderId="13" xfId="0" applyNumberFormat="1" applyFont="1" applyFill="1" applyBorder="1" applyAlignment="1">
      <alignment horizontal="right"/>
    </xf>
    <xf numFmtId="3" fontId="82" fillId="6" borderId="13" xfId="0" applyNumberFormat="1" applyFont="1" applyFill="1" applyBorder="1" applyAlignment="1">
      <alignment horizontal="right"/>
    </xf>
    <xf numFmtId="3" fontId="84" fillId="43" borderId="13" xfId="0" applyNumberFormat="1" applyFont="1" applyFill="1" applyBorder="1" applyAlignment="1">
      <alignment/>
    </xf>
    <xf numFmtId="3" fontId="82" fillId="6" borderId="13" xfId="0" applyNumberFormat="1" applyFont="1" applyFill="1" applyBorder="1" applyAlignment="1">
      <alignment/>
    </xf>
    <xf numFmtId="0" fontId="81" fillId="0" borderId="13" xfId="0" applyFont="1" applyBorder="1" applyAlignment="1">
      <alignment horizontal="left" indent="2"/>
    </xf>
    <xf numFmtId="0" fontId="2" fillId="0" borderId="18" xfId="0" applyFont="1" applyBorder="1" applyAlignment="1">
      <alignment/>
    </xf>
    <xf numFmtId="3" fontId="85" fillId="43" borderId="18" xfId="0" applyNumberFormat="1" applyFont="1" applyFill="1" applyBorder="1" applyAlignment="1">
      <alignment/>
    </xf>
    <xf numFmtId="3" fontId="84" fillId="43" borderId="18" xfId="0" applyNumberFormat="1" applyFont="1" applyFill="1" applyBorder="1" applyAlignment="1">
      <alignment/>
    </xf>
    <xf numFmtId="4" fontId="85" fillId="43" borderId="18" xfId="0" applyNumberFormat="1" applyFont="1" applyFill="1" applyBorder="1" applyAlignment="1">
      <alignment/>
    </xf>
    <xf numFmtId="4" fontId="85" fillId="6" borderId="18" xfId="0" applyNumberFormat="1" applyFont="1" applyFill="1" applyBorder="1" applyAlignment="1">
      <alignment/>
    </xf>
    <xf numFmtId="3" fontId="53" fillId="43" borderId="81" xfId="0" applyNumberFormat="1" applyFont="1" applyFill="1" applyBorder="1" applyAlignment="1">
      <alignment horizontal="right" vertical="center" wrapText="1"/>
    </xf>
    <xf numFmtId="3" fontId="53" fillId="43" borderId="54" xfId="0" applyNumberFormat="1" applyFont="1" applyFill="1" applyBorder="1" applyAlignment="1">
      <alignment horizontal="right" vertical="center" wrapText="1"/>
    </xf>
    <xf numFmtId="3" fontId="28" fillId="49" borderId="55" xfId="0" applyNumberFormat="1" applyFont="1" applyFill="1" applyBorder="1" applyAlignment="1">
      <alignment horizontal="right" vertical="center"/>
    </xf>
    <xf numFmtId="165" fontId="24" fillId="0" borderId="0" xfId="0" applyNumberFormat="1" applyFont="1" applyAlignment="1">
      <alignment/>
    </xf>
    <xf numFmtId="2" fontId="35" fillId="0" borderId="17" xfId="0" applyNumberFormat="1" applyFont="1" applyFill="1" applyBorder="1" applyAlignment="1">
      <alignment/>
    </xf>
  </cellXfs>
  <cellStyles count="229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6" xfId="29"/>
    <cellStyle name="20% - akcent 6 2" xfId="30"/>
    <cellStyle name="40% - akcent 1" xfId="31"/>
    <cellStyle name="40% - akcent 1 2" xfId="32"/>
    <cellStyle name="40% - akcent 2" xfId="33"/>
    <cellStyle name="40% - akcent 2 2" xfId="34"/>
    <cellStyle name="40% - akcent 3" xfId="35"/>
    <cellStyle name="40% - akcent 3 2" xfId="36"/>
    <cellStyle name="40% - akcent 3 3" xfId="37"/>
    <cellStyle name="40% - akcent 4" xfId="38"/>
    <cellStyle name="40% - akcent 4 2" xfId="39"/>
    <cellStyle name="40% - akcent 5" xfId="40"/>
    <cellStyle name="40% - akcent 5 2" xfId="41"/>
    <cellStyle name="40% - akcent 6" xfId="42"/>
    <cellStyle name="40% - akcent 6 2" xfId="43"/>
    <cellStyle name="60% - akcent 1" xfId="44"/>
    <cellStyle name="60% - akcent 1 2" xfId="45"/>
    <cellStyle name="60% - akcent 2" xfId="46"/>
    <cellStyle name="60% - akcent 2 2" xfId="47"/>
    <cellStyle name="60% - akcent 3" xfId="48"/>
    <cellStyle name="60% - akcent 3 2" xfId="49"/>
    <cellStyle name="60% - akcent 3 3" xfId="50"/>
    <cellStyle name="60% - akcent 4" xfId="51"/>
    <cellStyle name="60% - akcent 4 2" xfId="52"/>
    <cellStyle name="60% - akcent 4 3" xfId="53"/>
    <cellStyle name="60% - akcent 5" xfId="54"/>
    <cellStyle name="60% - akcent 5 2" xfId="55"/>
    <cellStyle name="60% - akcent 6" xfId="56"/>
    <cellStyle name="60% - akcent 6 2" xfId="57"/>
    <cellStyle name="60% - akcent 6 3" xfId="58"/>
    <cellStyle name="Akcent 1" xfId="59"/>
    <cellStyle name="Akcent 1 2" xfId="60"/>
    <cellStyle name="Akcent 2" xfId="61"/>
    <cellStyle name="Akcent 2 2" xfId="62"/>
    <cellStyle name="Akcent 3" xfId="63"/>
    <cellStyle name="Akcent 3 2" xfId="64"/>
    <cellStyle name="Akcent 4" xfId="65"/>
    <cellStyle name="Akcent 4 2" xfId="66"/>
    <cellStyle name="Akcent 5" xfId="67"/>
    <cellStyle name="Akcent 5 2" xfId="68"/>
    <cellStyle name="Akcent 6" xfId="69"/>
    <cellStyle name="Akcent 6 2" xfId="70"/>
    <cellStyle name="Dane wejściowe" xfId="71"/>
    <cellStyle name="Dane wejściowe 2" xfId="72"/>
    <cellStyle name="Dane wyjściowe" xfId="73"/>
    <cellStyle name="Dane wyjściowe 2" xfId="74"/>
    <cellStyle name="Dobre" xfId="75"/>
    <cellStyle name="Dobre 2" xfId="76"/>
    <cellStyle name="Comma" xfId="77"/>
    <cellStyle name="Comma [0]" xfId="78"/>
    <cellStyle name="Dziesiętny [0] 2" xfId="79"/>
    <cellStyle name="Dziesiętny 10" xfId="80"/>
    <cellStyle name="Dziesiętny 11" xfId="81"/>
    <cellStyle name="Dziesiętny 12" xfId="82"/>
    <cellStyle name="Dziesiętny 13" xfId="83"/>
    <cellStyle name="Dziesiętny 14" xfId="84"/>
    <cellStyle name="Dziesiętny 15" xfId="85"/>
    <cellStyle name="Dziesiętny 16" xfId="86"/>
    <cellStyle name="Dziesiętny 17" xfId="87"/>
    <cellStyle name="Dziesiętny 18" xfId="88"/>
    <cellStyle name="Dziesiętny 19" xfId="89"/>
    <cellStyle name="Dziesiętny 2" xfId="90"/>
    <cellStyle name="Dziesiętny 20" xfId="91"/>
    <cellStyle name="Dziesiętny 21" xfId="92"/>
    <cellStyle name="Dziesiętny 22" xfId="93"/>
    <cellStyle name="Dziesiętny 23" xfId="94"/>
    <cellStyle name="Dziesiętny 24" xfId="95"/>
    <cellStyle name="Dziesiętny 25" xfId="96"/>
    <cellStyle name="Dziesiętny 26" xfId="97"/>
    <cellStyle name="Dziesiętny 27" xfId="98"/>
    <cellStyle name="Dziesiętny 28" xfId="99"/>
    <cellStyle name="Dziesiętny 29" xfId="100"/>
    <cellStyle name="Dziesiętny 3" xfId="101"/>
    <cellStyle name="Dziesiętny 30" xfId="102"/>
    <cellStyle name="Dziesiętny 31" xfId="103"/>
    <cellStyle name="Dziesiętny 32" xfId="104"/>
    <cellStyle name="Dziesiętny 33" xfId="105"/>
    <cellStyle name="Dziesiętny 34" xfId="106"/>
    <cellStyle name="Dziesiętny 35" xfId="107"/>
    <cellStyle name="Dziesiętny 36" xfId="108"/>
    <cellStyle name="Dziesiętny 37" xfId="109"/>
    <cellStyle name="Dziesiętny 38" xfId="110"/>
    <cellStyle name="Dziesiętny 39" xfId="111"/>
    <cellStyle name="Dziesiętny 4" xfId="112"/>
    <cellStyle name="Dziesiętny 40" xfId="113"/>
    <cellStyle name="Dziesiętny 41" xfId="114"/>
    <cellStyle name="Dziesiętny 42" xfId="115"/>
    <cellStyle name="Dziesiętny 43" xfId="116"/>
    <cellStyle name="Dziesiętny 44" xfId="117"/>
    <cellStyle name="Dziesiętny 45" xfId="118"/>
    <cellStyle name="Dziesiętny 46" xfId="119"/>
    <cellStyle name="Dziesiętny 47" xfId="120"/>
    <cellStyle name="Dziesiętny 48" xfId="121"/>
    <cellStyle name="Dziesiętny 49" xfId="122"/>
    <cellStyle name="Dziesiętny 5" xfId="123"/>
    <cellStyle name="Dziesiętny 50" xfId="124"/>
    <cellStyle name="Dziesiętny 51" xfId="125"/>
    <cellStyle name="Dziesiętny 52" xfId="126"/>
    <cellStyle name="Dziesiętny 53" xfId="127"/>
    <cellStyle name="Dziesiętny 54" xfId="128"/>
    <cellStyle name="Dziesiętny 55" xfId="129"/>
    <cellStyle name="Dziesiętny 56" xfId="130"/>
    <cellStyle name="Dziesiętny 57" xfId="131"/>
    <cellStyle name="Dziesiętny 58" xfId="132"/>
    <cellStyle name="Dziesiętny 59" xfId="133"/>
    <cellStyle name="Dziesiętny 6" xfId="134"/>
    <cellStyle name="Dziesiętny 60" xfId="135"/>
    <cellStyle name="Dziesiętny 61" xfId="136"/>
    <cellStyle name="Dziesiętny 62" xfId="137"/>
    <cellStyle name="Dziesiętny 7" xfId="138"/>
    <cellStyle name="Dziesiętny 8" xfId="139"/>
    <cellStyle name="Dziesiętny 9" xfId="140"/>
    <cellStyle name="Hyperlink" xfId="141"/>
    <cellStyle name="Hiperłącze 2" xfId="142"/>
    <cellStyle name="Komórka połączona" xfId="143"/>
    <cellStyle name="Komórka połączona 2" xfId="144"/>
    <cellStyle name="Komórka zaznaczona" xfId="145"/>
    <cellStyle name="Komórka zaznaczona 2" xfId="146"/>
    <cellStyle name="Nagłówek 1" xfId="147"/>
    <cellStyle name="Nagłówek 1 2" xfId="148"/>
    <cellStyle name="Nagłówek 2" xfId="149"/>
    <cellStyle name="Nagłówek 2 2" xfId="150"/>
    <cellStyle name="Nagłówek 3" xfId="151"/>
    <cellStyle name="Nagłówek 3 2" xfId="152"/>
    <cellStyle name="Nagłówek 4" xfId="153"/>
    <cellStyle name="Nagłówek 4 2" xfId="154"/>
    <cellStyle name="Neutralne" xfId="155"/>
    <cellStyle name="Neutralne 2" xfId="156"/>
    <cellStyle name="Normalny 2" xfId="157"/>
    <cellStyle name="Normalny 3" xfId="158"/>
    <cellStyle name="Normalny 4" xfId="159"/>
    <cellStyle name="Normalny 5" xfId="160"/>
    <cellStyle name="Normalny_raport SOD 01-12.2004 + kwoty " xfId="161"/>
    <cellStyle name="OBI_ColHeader" xfId="162"/>
    <cellStyle name="Obliczenia" xfId="163"/>
    <cellStyle name="Obliczenia 2" xfId="164"/>
    <cellStyle name="Followed Hyperlink" xfId="165"/>
    <cellStyle name="Odwiedzone hiperłącze 2" xfId="166"/>
    <cellStyle name="Percent" xfId="167"/>
    <cellStyle name="Suma" xfId="168"/>
    <cellStyle name="Suma 2" xfId="169"/>
    <cellStyle name="Tekst objaśnienia" xfId="170"/>
    <cellStyle name="Tekst objaśnienia 2" xfId="171"/>
    <cellStyle name="Tekst ostrzeżenia" xfId="172"/>
    <cellStyle name="Tekst ostrzeżenia 2" xfId="173"/>
    <cellStyle name="Tytuł" xfId="174"/>
    <cellStyle name="Tytuł 2" xfId="175"/>
    <cellStyle name="Uwaga" xfId="176"/>
    <cellStyle name="Currency" xfId="177"/>
    <cellStyle name="Currency [0]" xfId="178"/>
    <cellStyle name="Walutowy [0] 2" xfId="179"/>
    <cellStyle name="Walutowy 10" xfId="180"/>
    <cellStyle name="Walutowy 11" xfId="181"/>
    <cellStyle name="Walutowy 12" xfId="182"/>
    <cellStyle name="Walutowy 13" xfId="183"/>
    <cellStyle name="Walutowy 14" xfId="184"/>
    <cellStyle name="Walutowy 15" xfId="185"/>
    <cellStyle name="Walutowy 16" xfId="186"/>
    <cellStyle name="Walutowy 17" xfId="187"/>
    <cellStyle name="Walutowy 18" xfId="188"/>
    <cellStyle name="Walutowy 19" xfId="189"/>
    <cellStyle name="Walutowy 2" xfId="190"/>
    <cellStyle name="Walutowy 20" xfId="191"/>
    <cellStyle name="Walutowy 21" xfId="192"/>
    <cellStyle name="Walutowy 22" xfId="193"/>
    <cellStyle name="Walutowy 23" xfId="194"/>
    <cellStyle name="Walutowy 24" xfId="195"/>
    <cellStyle name="Walutowy 25" xfId="196"/>
    <cellStyle name="Walutowy 26" xfId="197"/>
    <cellStyle name="Walutowy 27" xfId="198"/>
    <cellStyle name="Walutowy 28" xfId="199"/>
    <cellStyle name="Walutowy 29" xfId="200"/>
    <cellStyle name="Walutowy 3" xfId="201"/>
    <cellStyle name="Walutowy 30" xfId="202"/>
    <cellStyle name="Walutowy 31" xfId="203"/>
    <cellStyle name="Walutowy 32" xfId="204"/>
    <cellStyle name="Walutowy 33" xfId="205"/>
    <cellStyle name="Walutowy 34" xfId="206"/>
    <cellStyle name="Walutowy 35" xfId="207"/>
    <cellStyle name="Walutowy 36" xfId="208"/>
    <cellStyle name="Walutowy 37" xfId="209"/>
    <cellStyle name="Walutowy 38" xfId="210"/>
    <cellStyle name="Walutowy 39" xfId="211"/>
    <cellStyle name="Walutowy 4" xfId="212"/>
    <cellStyle name="Walutowy 40" xfId="213"/>
    <cellStyle name="Walutowy 41" xfId="214"/>
    <cellStyle name="Walutowy 42" xfId="215"/>
    <cellStyle name="Walutowy 43" xfId="216"/>
    <cellStyle name="Walutowy 44" xfId="217"/>
    <cellStyle name="Walutowy 45" xfId="218"/>
    <cellStyle name="Walutowy 46" xfId="219"/>
    <cellStyle name="Walutowy 47" xfId="220"/>
    <cellStyle name="Walutowy 48" xfId="221"/>
    <cellStyle name="Walutowy 49" xfId="222"/>
    <cellStyle name="Walutowy 5" xfId="223"/>
    <cellStyle name="Walutowy 50" xfId="224"/>
    <cellStyle name="Walutowy 51" xfId="225"/>
    <cellStyle name="Walutowy 52" xfId="226"/>
    <cellStyle name="Walutowy 53" xfId="227"/>
    <cellStyle name="Walutowy 54" xfId="228"/>
    <cellStyle name="Walutowy 55" xfId="229"/>
    <cellStyle name="Walutowy 56" xfId="230"/>
    <cellStyle name="Walutowy 57" xfId="231"/>
    <cellStyle name="Walutowy 58" xfId="232"/>
    <cellStyle name="Walutowy 59" xfId="233"/>
    <cellStyle name="Walutowy 6" xfId="234"/>
    <cellStyle name="Walutowy 60" xfId="235"/>
    <cellStyle name="Walutowy 61" xfId="236"/>
    <cellStyle name="Walutowy 62" xfId="237"/>
    <cellStyle name="Walutowy 7" xfId="238"/>
    <cellStyle name="Walutowy 8" xfId="239"/>
    <cellStyle name="Walutowy 9" xfId="240"/>
    <cellStyle name="Złe" xfId="241"/>
    <cellStyle name="Złe 2" xfId="2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Pracownicy niepełnosprawni zarejestrowani w SODiR PFRON
w latach 2004-2014</a:t>
            </a:r>
          </a:p>
        </c:rich>
      </c:tx>
      <c:layout>
        <c:manualLayout>
          <c:xMode val="factor"/>
          <c:yMode val="factor"/>
          <c:x val="-0.04475"/>
          <c:y val="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7525"/>
          <c:w val="0.93325"/>
          <c:h val="0.73775"/>
        </c:manualLayout>
      </c:layout>
      <c:lineChart>
        <c:grouping val="standard"/>
        <c:varyColors val="0"/>
        <c:ser>
          <c:idx val="1"/>
          <c:order val="0"/>
          <c:tx>
            <c:strRef>
              <c:f>'Tab.2'!$E$5</c:f>
              <c:strCache>
                <c:ptCount val="1"/>
                <c:pt idx="0">
                  <c:v>OTWARTY RYNEK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66CC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('Tab.2'!$B$8:$B$19,'Tab.2'!$B$22:$B$33,'Tab.2'!$B$38:$B$49,'Tab.2'!$B$52:$B$63,'Tab.2'!$B$68:$B$79,'Tab.2'!$B$82:$B$93,'Tab.2'!$B$98:$B$109,'Tab.2'!$B$114:$B$125,'Tab.2'!$B$130:$B$141,'Tab.2'!$B$147:$B$157,'Tab.2'!$B$158,'Tab.2'!$B$164:$B$169)</c:f>
              <c:strCache/>
            </c:strRef>
          </c:cat>
          <c:val>
            <c:numRef>
              <c:f>('Tab.2'!$F$8:$F$19,'Tab.2'!$F$22:$F$33,'Tab.2'!$F$38:$F$49,'Tab.2'!$F$52:$F$63,'Tab.2'!$F$68:$F$79,'Tab.2'!$F$82:$F$93,'Tab.2'!$F$98:$F$109,'Tab.2'!$F$114:$F$125,'Tab.2'!$F$130:$F$141,'Tab.2'!$F$147:$F$157,'Tab.2'!$F$158,'Tab.2'!$F$164:$F$169)</c:f>
              <c:numCache/>
            </c:numRef>
          </c:val>
          <c:smooth val="0"/>
        </c:ser>
        <c:marker val="1"/>
        <c:axId val="9232932"/>
        <c:axId val="19583349"/>
      </c:lineChart>
      <c:lineChart>
        <c:grouping val="standard"/>
        <c:varyColors val="0"/>
        <c:ser>
          <c:idx val="0"/>
          <c:order val="1"/>
          <c:tx>
            <c:strRef>
              <c:f>'Tab.2'!$C$5</c:f>
              <c:strCache>
                <c:ptCount val="1"/>
                <c:pt idx="0">
                  <c:v>ZPCH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('Tab.2'!$B$8:$B$19,'Tab.2'!$B$22:$B$33,'Tab.2'!$B$38:$B$49,'Tab.2'!$B$52:$B$63,'Tab.2'!$B$68:$B$79,'Tab.2'!$B$82:$B$93,'Tab.2'!$B$98:$B$109,'Tab.2'!$B$114:$B$125,'Tab.2'!$B$130:$B$141,'Tab.2'!$B$147:$B$157,'Tab.2'!$B$158,'Tab.2'!$B$164:$B$169)</c:f>
              <c:strCache/>
            </c:strRef>
          </c:cat>
          <c:val>
            <c:numRef>
              <c:f>('Tab.2'!$D$8:$D$19,'Tab.2'!$D$22:$D$33,'Tab.2'!$D$38:$D$49,'Tab.2'!$D$52:$D$63,'Tab.2'!$D$68:$D$79,'Tab.2'!$D$82:$D$93,'Tab.2'!$D$98:$D$109,'Tab.2'!$D$114:$D$125,'Tab.2'!$D$130:$D$141,'Tab.2'!$D$147:$D$157,'Tab.2'!$D$158,'Tab.2'!$D$164:$D$169)</c:f>
              <c:numCache/>
            </c:numRef>
          </c:val>
          <c:smooth val="0"/>
        </c:ser>
        <c:marker val="1"/>
        <c:axId val="31284538"/>
        <c:axId val="47467779"/>
      </c:lineChart>
      <c:catAx>
        <c:axId val="92329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583349"/>
        <c:crosses val="autoZero"/>
        <c:auto val="0"/>
        <c:lblOffset val="100"/>
        <c:tickLblSkip val="2"/>
        <c:noMultiLvlLbl val="0"/>
      </c:catAx>
      <c:valAx>
        <c:axId val="19583349"/>
        <c:scaling>
          <c:orientation val="minMax"/>
          <c:max val="15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66CC"/>
                    </a:solidFill>
                  </a:rPr>
                  <a:t>skala dla: OTWARTY RYNEK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66CC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66CC"/>
                </a:solidFill>
              </a:defRPr>
            </a:pPr>
          </a:p>
        </c:txPr>
        <c:crossAx val="9232932"/>
        <c:crossesAt val="1"/>
        <c:crossBetween val="midCat"/>
        <c:dispUnits/>
        <c:majorUnit val="10000"/>
      </c:valAx>
      <c:catAx>
        <c:axId val="31284538"/>
        <c:scaling>
          <c:orientation val="minMax"/>
        </c:scaling>
        <c:axPos val="b"/>
        <c:delete val="1"/>
        <c:majorTickMark val="out"/>
        <c:minorTickMark val="none"/>
        <c:tickLblPos val="nextTo"/>
        <c:crossAx val="47467779"/>
        <c:crosses val="autoZero"/>
        <c:auto val="0"/>
        <c:lblOffset val="100"/>
        <c:tickLblSkip val="1"/>
        <c:noMultiLvlLbl val="0"/>
      </c:catAx>
      <c:valAx>
        <c:axId val="47467779"/>
        <c:scaling>
          <c:orientation val="minMax"/>
          <c:max val="202000"/>
          <c:min val="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skala dla: ZPCH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CC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  <c:crossAx val="31284538"/>
        <c:crosses val="max"/>
        <c:crossBetween val="midCat"/>
        <c:dispUnits/>
        <c:majorUnit val="10000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1025"/>
          <c:y val="0.86875"/>
          <c:w val="0.479"/>
          <c:h val="0.0827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99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Pracownicy niepełnosprawni zarejestrowani w SODiR PFRON 
w latach 2004-2014</a:t>
            </a:r>
          </a:p>
        </c:rich>
      </c:tx>
      <c:layout>
        <c:manualLayout>
          <c:xMode val="factor"/>
          <c:yMode val="factor"/>
          <c:x val="-0.02425"/>
          <c:y val="-0.01825"/>
        </c:manualLayout>
      </c:layout>
      <c:spPr>
        <a:solidFill>
          <a:srgbClr val="FFFFCC"/>
        </a:solidFill>
        <a:ln w="3175">
          <a:noFill/>
        </a:ln>
      </c:spPr>
    </c:title>
    <c:plotArea>
      <c:layout>
        <c:manualLayout>
          <c:xMode val="edge"/>
          <c:yMode val="edge"/>
          <c:x val="0.046"/>
          <c:y val="0.197"/>
          <c:w val="0.9105"/>
          <c:h val="0.71425"/>
        </c:manualLayout>
      </c:layout>
      <c:lineChart>
        <c:grouping val="standard"/>
        <c:varyColors val="0"/>
        <c:ser>
          <c:idx val="1"/>
          <c:order val="0"/>
          <c:tx>
            <c:strRef>
              <c:f>'Tab.2'!$E$5</c:f>
              <c:strCache>
                <c:ptCount val="1"/>
                <c:pt idx="0">
                  <c:v>OTWARTY RYNEK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66CC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('Tab.2'!$B$8:$B$19,'Tab.2'!$B$22:$B$33,'Tab.2'!$B$38:$B$49,'Tab.2'!$B$52:$B$63,'Tab.2'!$B$68:$B$79,'Tab.2'!$B$82:$B$93,'Tab.2'!$B$98:$B$109,'Tab.2'!$B$114:$B$125,'Tab.2'!$B$130:$B$141,'Tab.2'!$B$147:$B$158,'Tab.2'!$B$164:$B$169)</c:f>
              <c:strCache/>
            </c:strRef>
          </c:cat>
          <c:val>
            <c:numRef>
              <c:f>('Tab.2'!$F$8:$F$19,'Tab.2'!$F$22:$F$33,'Tab.2'!$F$38:$F$49,'Tab.2'!$F$52:$F$63,'Tab.2'!$F$68:$F$79,'Tab.2'!$F$82:$F$93,'Tab.2'!$F$98:$F$109,'Tab.2'!$F$114:$F$125,'Tab.2'!$F$130:$F$141,'Tab.2'!$F$147:$F$157,'Tab.2'!$F$158,'Tab.2'!$F$164:$F$169)</c:f>
              <c:numCache/>
            </c:numRef>
          </c:val>
          <c:smooth val="0"/>
        </c:ser>
        <c:marker val="1"/>
        <c:axId val="32764320"/>
        <c:axId val="58787361"/>
      </c:lineChart>
      <c:lineChart>
        <c:grouping val="standard"/>
        <c:varyColors val="0"/>
        <c:ser>
          <c:idx val="0"/>
          <c:order val="1"/>
          <c:tx>
            <c:strRef>
              <c:f>'Tab.2'!$C$5</c:f>
              <c:strCache>
                <c:ptCount val="1"/>
                <c:pt idx="0">
                  <c:v>ZPCH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('Tab.2'!$B$8:$B$19,'Tab.2'!$B$22:$B$33,'Tab.2'!$B$38:$B$49,'Tab.2'!$B$52:$B$63,'Tab.2'!$B$68:$B$79,'Tab.2'!$B$82:$B$93,'Tab.2'!$B$98:$B$109,'Tab.2'!$B$114:$B$125,'Tab.2'!$B$130:$B$141,'Tab.2'!$B$147:$B$158,'Tab.2'!$B$164:$B$169)</c:f>
              <c:strCache/>
            </c:strRef>
          </c:cat>
          <c:val>
            <c:numRef>
              <c:f>('Tab.2'!$D$8:$D$19,'Tab.2'!$D$22:$D$33,'Tab.2'!$D$38:$D$49,'Tab.2'!$D$52:$D$63,'Tab.2'!$D$68:$D$79,'Tab.2'!$D$82:$D$93,'Tab.2'!$D$98:$D$109,'Tab.2'!$D$114:$D$125,'Tab.2'!$D$130:$D$141,'Tab.2'!$D$147:$D$157,'Tab.2'!$D$158,'Tab.2'!$D$164:$D$169)</c:f>
              <c:numCache/>
            </c:numRef>
          </c:val>
          <c:smooth val="0"/>
        </c:ser>
        <c:ser>
          <c:idx val="2"/>
          <c:order val="2"/>
          <c:tx>
            <c:strRef>
              <c:f>'Tab.2'!$G$5</c:f>
              <c:strCache>
                <c:ptCount val="1"/>
                <c:pt idx="0">
                  <c:v>RAZEM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99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('Tab.2'!$B$8:$B$19,'Tab.2'!$B$22:$B$33,'Tab.2'!$B$38:$B$49,'Tab.2'!$B$52:$B$63,'Tab.2'!$B$68:$B$79,'Tab.2'!$B$82:$B$93,'Tab.2'!$B$98:$B$109,'Tab.2'!$B$114:$B$125,'Tab.2'!$B$130:$B$141,'Tab.2'!$B$147:$B$158,'Tab.2'!$B$164:$B$169)</c:f>
              <c:strCache/>
            </c:strRef>
          </c:cat>
          <c:val>
            <c:numRef>
              <c:f>('Tab.2'!$H$8:$H$19,'Tab.2'!$H$22:$H$33,'Tab.2'!$H$38:$H$49,'Tab.2'!$H$52:$H$63,'Tab.2'!$H$68:$H$79,'Tab.2'!$H$82:$H$93,'Tab.2'!$H$98:$H$109,'Tab.2'!$H$114:$H$125,'Tab.2'!$H$130:$H$141,'Tab.2'!$H$147:$H$157,'Tab.2'!$H$158,'Tab.2'!$H$164:$H$169)</c:f>
              <c:numCache/>
            </c:numRef>
          </c:val>
          <c:smooth val="0"/>
        </c:ser>
        <c:marker val="1"/>
        <c:axId val="28722390"/>
        <c:axId val="45891663"/>
      </c:lineChart>
      <c:catAx>
        <c:axId val="327643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787361"/>
        <c:crosses val="autoZero"/>
        <c:auto val="0"/>
        <c:lblOffset val="100"/>
        <c:tickLblSkip val="2"/>
        <c:noMultiLvlLbl val="0"/>
      </c:catAx>
      <c:valAx>
        <c:axId val="58787361"/>
        <c:scaling>
          <c:orientation val="minMax"/>
          <c:max val="16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66FF"/>
                    </a:solidFill>
                  </a:rPr>
                  <a:t>skala dla: OTWARTY RYNEK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66CC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66CC"/>
                </a:solidFill>
              </a:defRPr>
            </a:pPr>
          </a:p>
        </c:txPr>
        <c:crossAx val="32764320"/>
        <c:crossesAt val="1"/>
        <c:crossBetween val="between"/>
        <c:dispUnits/>
        <c:majorUnit val="10000"/>
        <c:minorUnit val="2000"/>
      </c:valAx>
      <c:catAx>
        <c:axId val="28722390"/>
        <c:scaling>
          <c:orientation val="minMax"/>
        </c:scaling>
        <c:axPos val="b"/>
        <c:delete val="1"/>
        <c:majorTickMark val="out"/>
        <c:minorTickMark val="none"/>
        <c:tickLblPos val="nextTo"/>
        <c:crossAx val="45891663"/>
        <c:crosses val="autoZero"/>
        <c:auto val="0"/>
        <c:lblOffset val="100"/>
        <c:tickLblSkip val="1"/>
        <c:noMultiLvlLbl val="0"/>
      </c:catAx>
      <c:valAx>
        <c:axId val="45891663"/>
        <c:scaling>
          <c:orientation val="minMax"/>
          <c:max val="270000"/>
          <c:min val="1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skala dla: RAZEM oraz ZPCH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  <c:crossAx val="28722390"/>
        <c:crosses val="max"/>
        <c:crossBetween val="between"/>
        <c:dispUnits/>
        <c:majorUnit val="5000"/>
        <c:minorUnit val="1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9"/>
          <c:y val="0.89975"/>
          <c:w val="0.4415"/>
          <c:h val="0.042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99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Pracownicy niepełnosprawni zarejestrowani w SODiR PFRON 
w latach 2004-2014</a:t>
            </a:r>
          </a:p>
        </c:rich>
      </c:tx>
      <c:layout>
        <c:manualLayout>
          <c:xMode val="factor"/>
          <c:yMode val="factor"/>
          <c:x val="-0.0597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56"/>
          <c:w val="0.92325"/>
          <c:h val="0.79475"/>
        </c:manualLayout>
      </c:layout>
      <c:lineChart>
        <c:grouping val="standard"/>
        <c:varyColors val="0"/>
        <c:ser>
          <c:idx val="1"/>
          <c:order val="0"/>
          <c:tx>
            <c:strRef>
              <c:f>'Tab.2'!$E$5</c:f>
              <c:strCache>
                <c:ptCount val="1"/>
                <c:pt idx="0">
                  <c:v>OTWARTY RYNEK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66CC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('Tab.2'!$B$8:$B$19,'Tab.2'!$B$22:$B$33,'Tab.2'!$B$38:$B$49,'Tab.2'!$B$52:$B$63,'Tab.2'!$B$68:$B$79,'Tab.2'!$B$82:$B$93,'Tab.2'!$B$98:$B$109,'Tab.2'!$B$114:$B$125,'Tab.2'!$B$130:$B$141,'Tab.2'!$B$147:$B$157,'Tab.2'!$B$158,'Tab.2'!$B$164:$B$169)</c:f>
              <c:strCache/>
            </c:strRef>
          </c:cat>
          <c:val>
            <c:numRef>
              <c:f>('Tab.2'!$F$8:$F$19,'Tab.2'!$F$22:$F$33,'Tab.2'!$F$38:$F$49,'Tab.2'!$F$52:$F$63,'Tab.2'!$F$68:$F$79,'Tab.2'!$F$82:$F$93,'Tab.2'!$F$98:$F$109,'Tab.2'!$F$114:$F$125,'Tab.2'!$F$130:$F$141,'Tab.2'!$F$147:$F$158,'Tab.2'!$F$164:$F$169)</c:f>
              <c:numCache/>
            </c:numRef>
          </c:val>
          <c:smooth val="0"/>
        </c:ser>
        <c:ser>
          <c:idx val="0"/>
          <c:order val="1"/>
          <c:tx>
            <c:strRef>
              <c:f>'Tab.2'!$C$5</c:f>
              <c:strCache>
                <c:ptCount val="1"/>
                <c:pt idx="0">
                  <c:v>ZPCH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('Tab.2'!$B$8:$B$19,'Tab.2'!$B$22:$B$33,'Tab.2'!$B$38:$B$49,'Tab.2'!$B$52:$B$63,'Tab.2'!$B$68:$B$79,'Tab.2'!$B$82:$B$93,'Tab.2'!$B$98:$B$109,'Tab.2'!$B$114:$B$125,'Tab.2'!$B$130:$B$141,'Tab.2'!$B$147:$B$157,'Tab.2'!$B$158,'Tab.2'!$B$164:$B$169)</c:f>
              <c:strCache/>
            </c:strRef>
          </c:cat>
          <c:val>
            <c:numRef>
              <c:f>('Tab.2'!$D$8:$D$19,'Tab.2'!$D$22:$D$33,'Tab.2'!$D$38:$D$49,'Tab.2'!$D$52:$D$63,'Tab.2'!$D$68:$D$79,'Tab.2'!$D$82:$D$93,'Tab.2'!$D$98:$D$109,'Tab.2'!$D$114:$D$125,'Tab.2'!$D$130:$D$141,'Tab.2'!$D$147:$D$157,'Tab.2'!$D$158,'Tab.2'!$D$164:$D$169)</c:f>
              <c:numCache/>
            </c:numRef>
          </c:val>
          <c:smooth val="0"/>
        </c:ser>
        <c:ser>
          <c:idx val="2"/>
          <c:order val="2"/>
          <c:tx>
            <c:strRef>
              <c:f>'Tab.2'!$G$5</c:f>
              <c:strCache>
                <c:ptCount val="1"/>
                <c:pt idx="0">
                  <c:v>RAZEM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('Tab.2'!$B$8:$B$19,'Tab.2'!$B$22:$B$33,'Tab.2'!$B$38:$B$49,'Tab.2'!$B$52:$B$63,'Tab.2'!$B$68:$B$79,'Tab.2'!$B$82:$B$93,'Tab.2'!$B$98:$B$109,'Tab.2'!$B$114:$B$125,'Tab.2'!$B$130:$B$141,'Tab.2'!$B$147:$B$157,'Tab.2'!$B$158,'Tab.2'!$B$164:$B$169)</c:f>
              <c:strCache/>
            </c:strRef>
          </c:cat>
          <c:val>
            <c:numRef>
              <c:f>('Tab.2'!$H$8:$H$19,'Tab.2'!$H$22:$H$33,'Tab.2'!$H$38:$H$49,'Tab.2'!$H$52:$H$63,'Tab.2'!$H$68:$H$79,'Tab.2'!$H$82:$H$93,'Tab.2'!$H$98:$H$109,'Tab.2'!$H$114:$H$125,'Tab.2'!$H$130:$H$141,'Tab.2'!$H$147:$H$157,'Tab.2'!$H$158,'Tab.2'!$H$164:$H$169)</c:f>
              <c:numCache/>
            </c:numRef>
          </c:val>
          <c:smooth val="0"/>
        </c:ser>
        <c:marker val="1"/>
        <c:axId val="16339036"/>
        <c:axId val="60662541"/>
      </c:lineChart>
      <c:catAx>
        <c:axId val="163390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662541"/>
        <c:crosses val="autoZero"/>
        <c:auto val="0"/>
        <c:lblOffset val="100"/>
        <c:tickLblSkip val="1"/>
        <c:noMultiLvlLbl val="0"/>
      </c:catAx>
      <c:valAx>
        <c:axId val="60662541"/>
        <c:scaling>
          <c:orientation val="minMax"/>
          <c:max val="275000"/>
          <c:min val="1500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16339036"/>
        <c:crossesAt val="1"/>
        <c:crossBetween val="between"/>
        <c:dispUnits/>
        <c:majorUnit val="1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77"/>
          <c:y val="0.90825"/>
          <c:w val="0.44425"/>
          <c:h val="0.048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99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205</xdr:row>
      <xdr:rowOff>66675</xdr:rowOff>
    </xdr:from>
    <xdr:to>
      <xdr:col>12</xdr:col>
      <xdr:colOff>333375</xdr:colOff>
      <xdr:row>233</xdr:row>
      <xdr:rowOff>123825</xdr:rowOff>
    </xdr:to>
    <xdr:graphicFrame>
      <xdr:nvGraphicFramePr>
        <xdr:cNvPr id="1" name="Chart 12"/>
        <xdr:cNvGraphicFramePr/>
      </xdr:nvGraphicFramePr>
      <xdr:xfrm>
        <a:off x="133350" y="41481375"/>
        <a:ext cx="1084897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235</xdr:row>
      <xdr:rowOff>66675</xdr:rowOff>
    </xdr:from>
    <xdr:to>
      <xdr:col>12</xdr:col>
      <xdr:colOff>352425</xdr:colOff>
      <xdr:row>264</xdr:row>
      <xdr:rowOff>95250</xdr:rowOff>
    </xdr:to>
    <xdr:graphicFrame>
      <xdr:nvGraphicFramePr>
        <xdr:cNvPr id="2" name="Chart 12"/>
        <xdr:cNvGraphicFramePr/>
      </xdr:nvGraphicFramePr>
      <xdr:xfrm>
        <a:off x="161925" y="46339125"/>
        <a:ext cx="10839450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175</xdr:row>
      <xdr:rowOff>123825</xdr:rowOff>
    </xdr:from>
    <xdr:to>
      <xdr:col>13</xdr:col>
      <xdr:colOff>723900</xdr:colOff>
      <xdr:row>204</xdr:row>
      <xdr:rowOff>161925</xdr:rowOff>
    </xdr:to>
    <xdr:graphicFrame>
      <xdr:nvGraphicFramePr>
        <xdr:cNvPr id="3" name="Chart 12"/>
        <xdr:cNvGraphicFramePr/>
      </xdr:nvGraphicFramePr>
      <xdr:xfrm>
        <a:off x="123825" y="36623625"/>
        <a:ext cx="12134850" cy="4791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L24"/>
  <sheetViews>
    <sheetView tabSelected="1" view="pageBreakPreview" zoomScale="75" zoomScaleSheetLayoutView="75" zoomScalePageLayoutView="0" workbookViewId="0" topLeftCell="A1">
      <pane xSplit="1" topLeftCell="B1" activePane="topRight" state="frozen"/>
      <selection pane="topLeft" activeCell="A1" sqref="A1"/>
      <selection pane="topRight" activeCell="A26" sqref="A26"/>
    </sheetView>
  </sheetViews>
  <sheetFormatPr defaultColWidth="9.140625" defaultRowHeight="12.75"/>
  <cols>
    <col min="1" max="1" width="58.57421875" style="0" customWidth="1"/>
    <col min="2" max="9" width="10.421875" style="0" customWidth="1"/>
    <col min="10" max="10" width="10.421875" style="0" bestFit="1" customWidth="1"/>
    <col min="11" max="11" width="10.7109375" style="0" customWidth="1"/>
    <col min="12" max="12" width="12.7109375" style="0" customWidth="1"/>
  </cols>
  <sheetData>
    <row r="1" ht="15" customHeight="1"/>
    <row r="2" spans="1:9" ht="18" customHeight="1">
      <c r="A2" s="505" t="s">
        <v>106</v>
      </c>
      <c r="B2" s="505"/>
      <c r="C2" s="505"/>
      <c r="D2" s="505"/>
      <c r="E2" s="505"/>
      <c r="F2" s="505"/>
      <c r="G2" s="505"/>
      <c r="H2" s="505"/>
      <c r="I2" s="505"/>
    </row>
    <row r="3" spans="1:9" ht="18" customHeight="1">
      <c r="A3" s="505"/>
      <c r="B3" s="505"/>
      <c r="C3" s="505"/>
      <c r="D3" s="505"/>
      <c r="E3" s="505"/>
      <c r="F3" s="505"/>
      <c r="G3" s="505"/>
      <c r="H3" s="505"/>
      <c r="I3" s="505"/>
    </row>
    <row r="5" spans="1:12" ht="17.25">
      <c r="A5" s="612" t="s">
        <v>0</v>
      </c>
      <c r="B5" s="613" t="s">
        <v>2</v>
      </c>
      <c r="C5" s="614"/>
      <c r="D5" s="614"/>
      <c r="E5" s="614"/>
      <c r="F5" s="614"/>
      <c r="G5" s="614"/>
      <c r="H5" s="614"/>
      <c r="I5" s="614"/>
      <c r="J5" s="614"/>
      <c r="K5" s="615"/>
      <c r="L5" s="616" t="s">
        <v>187</v>
      </c>
    </row>
    <row r="6" spans="1:12" ht="17.25">
      <c r="A6" s="617"/>
      <c r="B6" s="618">
        <v>2004</v>
      </c>
      <c r="C6" s="618">
        <v>2005</v>
      </c>
      <c r="D6" s="618">
        <v>2006</v>
      </c>
      <c r="E6" s="619">
        <v>2007</v>
      </c>
      <c r="F6" s="619">
        <v>2008</v>
      </c>
      <c r="G6" s="619">
        <v>2009</v>
      </c>
      <c r="H6" s="619">
        <v>2010</v>
      </c>
      <c r="I6" s="619">
        <v>2011</v>
      </c>
      <c r="J6" s="620">
        <v>2012</v>
      </c>
      <c r="K6" s="621">
        <v>2013</v>
      </c>
      <c r="L6" s="621">
        <v>2014</v>
      </c>
    </row>
    <row r="7" spans="1:12" ht="22.5" customHeight="1">
      <c r="A7" s="622" t="s">
        <v>189</v>
      </c>
      <c r="B7" s="623">
        <v>200.7</v>
      </c>
      <c r="C7" s="623">
        <v>206.8</v>
      </c>
      <c r="D7" s="623">
        <v>212.1</v>
      </c>
      <c r="E7" s="623">
        <v>221</v>
      </c>
      <c r="F7" s="623">
        <v>203</v>
      </c>
      <c r="G7" s="623">
        <v>247.2</v>
      </c>
      <c r="H7" s="623">
        <v>267.2</v>
      </c>
      <c r="I7" s="624">
        <v>245.5</v>
      </c>
      <c r="J7" s="623">
        <v>243.6</v>
      </c>
      <c r="K7" s="623">
        <v>252</v>
      </c>
      <c r="L7" s="625">
        <v>243.4</v>
      </c>
    </row>
    <row r="8" spans="1:12" ht="17.25">
      <c r="A8" s="626"/>
      <c r="B8" s="627"/>
      <c r="C8" s="627"/>
      <c r="D8" s="627"/>
      <c r="E8" s="627"/>
      <c r="F8" s="627"/>
      <c r="G8" s="627"/>
      <c r="H8" s="627"/>
      <c r="I8" s="628"/>
      <c r="J8" s="627"/>
      <c r="K8" s="627"/>
      <c r="L8" s="629"/>
    </row>
    <row r="9" spans="1:12" ht="17.25">
      <c r="A9" s="630" t="s">
        <v>190</v>
      </c>
      <c r="B9" s="627">
        <v>172.6</v>
      </c>
      <c r="C9" s="627">
        <v>173.9</v>
      </c>
      <c r="D9" s="627">
        <v>174.1</v>
      </c>
      <c r="E9" s="627">
        <v>178.8</v>
      </c>
      <c r="F9" s="627">
        <v>163.8</v>
      </c>
      <c r="G9" s="627">
        <v>188.7</v>
      </c>
      <c r="H9" s="627">
        <v>198.2</v>
      </c>
      <c r="I9" s="631">
        <v>173.8</v>
      </c>
      <c r="J9" s="632">
        <v>163.1</v>
      </c>
      <c r="K9" s="632">
        <v>166.8</v>
      </c>
      <c r="L9" s="629">
        <v>148.2</v>
      </c>
    </row>
    <row r="10" spans="1:12" ht="17.25">
      <c r="A10" s="630" t="s">
        <v>1</v>
      </c>
      <c r="B10" s="627">
        <v>28.1</v>
      </c>
      <c r="C10" s="627">
        <v>32.9</v>
      </c>
      <c r="D10" s="627">
        <v>38</v>
      </c>
      <c r="E10" s="627">
        <v>42.2</v>
      </c>
      <c r="F10" s="627">
        <v>39.2</v>
      </c>
      <c r="G10" s="627">
        <v>58.4</v>
      </c>
      <c r="H10" s="627">
        <v>68.7</v>
      </c>
      <c r="I10" s="631">
        <v>71.6</v>
      </c>
      <c r="J10" s="627">
        <v>80.5</v>
      </c>
      <c r="K10" s="627">
        <v>85.1</v>
      </c>
      <c r="L10" s="629">
        <v>95.2</v>
      </c>
    </row>
    <row r="11" spans="1:12" ht="17.25">
      <c r="A11" s="626"/>
      <c r="B11" s="633"/>
      <c r="C11" s="633"/>
      <c r="D11" s="633"/>
      <c r="E11" s="633"/>
      <c r="F11" s="633"/>
      <c r="G11" s="633"/>
      <c r="H11" s="633"/>
      <c r="I11" s="634"/>
      <c r="J11" s="627"/>
      <c r="K11" s="627"/>
      <c r="L11" s="629"/>
    </row>
    <row r="12" spans="1:12" ht="17.25">
      <c r="A12" s="630" t="s">
        <v>191</v>
      </c>
      <c r="B12" s="635">
        <v>6585</v>
      </c>
      <c r="C12" s="635">
        <v>7290</v>
      </c>
      <c r="D12" s="635">
        <v>7949</v>
      </c>
      <c r="E12" s="635">
        <v>9135</v>
      </c>
      <c r="F12" s="635">
        <v>9281</v>
      </c>
      <c r="G12" s="635">
        <v>13596</v>
      </c>
      <c r="H12" s="635">
        <v>16086</v>
      </c>
      <c r="I12" s="636">
        <v>17481</v>
      </c>
      <c r="J12" s="637">
        <v>18740</v>
      </c>
      <c r="K12" s="637">
        <v>20703</v>
      </c>
      <c r="L12" s="638">
        <v>21877</v>
      </c>
    </row>
    <row r="13" spans="1:12" ht="17.25">
      <c r="A13" s="626"/>
      <c r="B13" s="635"/>
      <c r="C13" s="635"/>
      <c r="D13" s="635"/>
      <c r="E13" s="635"/>
      <c r="F13" s="635"/>
      <c r="G13" s="635"/>
      <c r="H13" s="635"/>
      <c r="I13" s="639"/>
      <c r="J13" s="635"/>
      <c r="K13" s="635"/>
      <c r="L13" s="640"/>
    </row>
    <row r="14" spans="1:12" ht="17.25">
      <c r="A14" s="641" t="s">
        <v>192</v>
      </c>
      <c r="B14" s="635">
        <v>2463</v>
      </c>
      <c r="C14" s="635">
        <v>2356</v>
      </c>
      <c r="D14" s="635">
        <v>2251</v>
      </c>
      <c r="E14" s="635">
        <v>2185</v>
      </c>
      <c r="F14" s="635">
        <v>2146</v>
      </c>
      <c r="G14" s="635">
        <v>2087</v>
      </c>
      <c r="H14" s="635">
        <v>2003</v>
      </c>
      <c r="I14" s="636">
        <v>1807</v>
      </c>
      <c r="J14" s="635">
        <v>1437</v>
      </c>
      <c r="K14" s="635">
        <v>1392</v>
      </c>
      <c r="L14" s="640">
        <v>1319</v>
      </c>
    </row>
    <row r="15" spans="1:12" ht="17.25">
      <c r="A15" s="630" t="s">
        <v>131</v>
      </c>
      <c r="B15" s="635">
        <v>4122</v>
      </c>
      <c r="C15" s="635">
        <v>4934</v>
      </c>
      <c r="D15" s="635">
        <v>5698</v>
      </c>
      <c r="E15" s="635">
        <v>6950</v>
      </c>
      <c r="F15" s="635">
        <v>7134</v>
      </c>
      <c r="G15" s="635">
        <v>11507</v>
      </c>
      <c r="H15" s="635">
        <v>14075</v>
      </c>
      <c r="I15" s="636">
        <v>15671</v>
      </c>
      <c r="J15" s="635">
        <v>17302</v>
      </c>
      <c r="K15" s="635">
        <v>19311</v>
      </c>
      <c r="L15" s="640">
        <v>20558</v>
      </c>
    </row>
    <row r="16" spans="1:12" ht="17.25">
      <c r="A16" s="642"/>
      <c r="B16" s="643"/>
      <c r="C16" s="643"/>
      <c r="D16" s="643"/>
      <c r="E16" s="643"/>
      <c r="F16" s="643"/>
      <c r="G16" s="643"/>
      <c r="H16" s="643"/>
      <c r="I16" s="644"/>
      <c r="J16" s="645"/>
      <c r="K16" s="645"/>
      <c r="L16" s="646"/>
    </row>
    <row r="18" spans="1:9" ht="30.75" customHeight="1">
      <c r="A18" s="506" t="s">
        <v>22</v>
      </c>
      <c r="B18" s="506"/>
      <c r="C18" s="506"/>
      <c r="D18" s="506"/>
      <c r="E18" s="506"/>
      <c r="F18" s="506"/>
      <c r="G18" s="506"/>
      <c r="H18" s="506"/>
      <c r="I18" s="169"/>
    </row>
    <row r="19" spans="1:10" ht="12.75" customHeight="1">
      <c r="A19" s="504"/>
      <c r="B19" s="504"/>
      <c r="C19" s="504"/>
      <c r="D19" s="504"/>
      <c r="E19" s="504"/>
      <c r="F19" s="504"/>
      <c r="G19" s="504"/>
      <c r="H19" s="504"/>
      <c r="I19" s="504"/>
      <c r="J19" s="7"/>
    </row>
    <row r="20" spans="1:10" ht="17.25">
      <c r="A20" s="10" t="s">
        <v>188</v>
      </c>
      <c r="J20" s="358"/>
    </row>
    <row r="21" ht="17.25">
      <c r="J21" s="358"/>
    </row>
    <row r="22" ht="17.25">
      <c r="J22" s="358"/>
    </row>
    <row r="23" ht="12.75">
      <c r="J23" s="7"/>
    </row>
    <row r="24" ht="12.75">
      <c r="J24" s="7"/>
    </row>
  </sheetData>
  <sheetProtection/>
  <mergeCells count="5">
    <mergeCell ref="A19:I19"/>
    <mergeCell ref="A2:I3"/>
    <mergeCell ref="A5:A6"/>
    <mergeCell ref="A18:H18"/>
    <mergeCell ref="B5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1:IU178"/>
  <sheetViews>
    <sheetView view="pageBreakPreview" zoomScale="75" zoomScaleSheetLayoutView="75" workbookViewId="0" topLeftCell="A1">
      <pane ySplit="6" topLeftCell="A156" activePane="bottomLeft" state="frozen"/>
      <selection pane="topLeft" activeCell="A1" sqref="A1"/>
      <selection pane="bottomLeft" activeCell="K165" sqref="K165"/>
    </sheetView>
  </sheetViews>
  <sheetFormatPr defaultColWidth="9.140625" defaultRowHeight="12.75"/>
  <cols>
    <col min="1" max="1" width="4.57421875" style="0" customWidth="1"/>
    <col min="2" max="2" width="17.7109375" style="29" customWidth="1"/>
    <col min="3" max="3" width="15.00390625" style="29" customWidth="1"/>
    <col min="4" max="4" width="11.8515625" style="29" customWidth="1"/>
    <col min="5" max="5" width="15.140625" style="29" customWidth="1"/>
    <col min="6" max="6" width="11.421875" style="29" customWidth="1"/>
    <col min="7" max="7" width="16.00390625" style="29" customWidth="1"/>
    <col min="8" max="8" width="14.28125" style="29" customWidth="1"/>
    <col min="9" max="9" width="10.7109375" style="0" customWidth="1"/>
    <col min="10" max="10" width="10.421875" style="0" customWidth="1"/>
    <col min="11" max="11" width="17.421875" style="0" customWidth="1"/>
    <col min="12" max="12" width="15.140625" style="0" customWidth="1"/>
    <col min="13" max="13" width="13.28125" style="0" customWidth="1"/>
    <col min="14" max="14" width="16.00390625" style="0" customWidth="1"/>
    <col min="15" max="15" width="13.8515625" style="0" customWidth="1"/>
    <col min="16" max="16" width="14.8515625" style="0" customWidth="1"/>
    <col min="17" max="17" width="12.00390625" style="0" customWidth="1"/>
  </cols>
  <sheetData>
    <row r="1" spans="2:8" ht="18">
      <c r="B1" s="68" t="s">
        <v>115</v>
      </c>
      <c r="C1" s="31"/>
      <c r="D1" s="31"/>
      <c r="E1" s="31"/>
      <c r="F1" s="31"/>
      <c r="G1" s="31"/>
      <c r="H1" s="31"/>
    </row>
    <row r="2" spans="2:8" ht="18">
      <c r="B2" s="68" t="s">
        <v>23</v>
      </c>
      <c r="C2" s="31"/>
      <c r="D2" s="31"/>
      <c r="E2" s="31"/>
      <c r="F2" s="31"/>
      <c r="G2" s="31"/>
      <c r="H2" s="31"/>
    </row>
    <row r="3" spans="2:8" ht="18">
      <c r="B3" s="68" t="s">
        <v>20</v>
      </c>
      <c r="C3" s="31"/>
      <c r="D3" s="31"/>
      <c r="E3" s="31"/>
      <c r="F3" s="31"/>
      <c r="G3" s="31"/>
      <c r="H3" s="31"/>
    </row>
    <row r="4" ht="12" customHeight="1" thickBot="1">
      <c r="B4" s="69"/>
    </row>
    <row r="5" spans="2:18" ht="18" thickBot="1" thickTop="1">
      <c r="B5" s="70"/>
      <c r="C5" s="511" t="s">
        <v>3</v>
      </c>
      <c r="D5" s="512"/>
      <c r="E5" s="511" t="s">
        <v>4</v>
      </c>
      <c r="F5" s="512"/>
      <c r="G5" s="511" t="s">
        <v>5</v>
      </c>
      <c r="H5" s="512"/>
      <c r="K5" s="24"/>
      <c r="L5" s="197"/>
      <c r="M5" s="197"/>
      <c r="N5" s="197"/>
      <c r="O5" s="197"/>
      <c r="P5" s="515"/>
      <c r="Q5" s="515"/>
      <c r="R5" s="6"/>
    </row>
    <row r="6" spans="2:18" ht="18" thickBot="1">
      <c r="B6" s="71" t="s">
        <v>6</v>
      </c>
      <c r="C6" s="85" t="s">
        <v>7</v>
      </c>
      <c r="D6" s="86" t="s">
        <v>8</v>
      </c>
      <c r="E6" s="85" t="s">
        <v>7</v>
      </c>
      <c r="F6" s="86" t="s">
        <v>8</v>
      </c>
      <c r="G6" s="85" t="s">
        <v>7</v>
      </c>
      <c r="H6" s="86" t="s">
        <v>8</v>
      </c>
      <c r="K6" s="24"/>
      <c r="L6" s="196"/>
      <c r="M6" s="196"/>
      <c r="N6" s="196"/>
      <c r="O6" s="196"/>
      <c r="P6" s="196"/>
      <c r="Q6" s="196"/>
      <c r="R6" s="6"/>
    </row>
    <row r="7" spans="2:18" ht="16.5" thickBot="1" thickTop="1">
      <c r="B7" s="319">
        <v>2004</v>
      </c>
      <c r="C7" s="320"/>
      <c r="D7" s="320"/>
      <c r="E7" s="320"/>
      <c r="F7" s="320"/>
      <c r="G7" s="320"/>
      <c r="H7" s="321"/>
      <c r="K7" s="24"/>
      <c r="L7" s="7"/>
      <c r="M7" s="7"/>
      <c r="N7" s="7"/>
      <c r="O7" s="7"/>
      <c r="P7" s="7"/>
      <c r="Q7" s="7"/>
      <c r="R7" s="6"/>
    </row>
    <row r="8" spans="2:18" ht="15.75" thickBot="1">
      <c r="B8" s="72">
        <v>37990</v>
      </c>
      <c r="C8" s="87">
        <v>2512</v>
      </c>
      <c r="D8" s="88">
        <v>177309</v>
      </c>
      <c r="E8" s="87">
        <v>1979</v>
      </c>
      <c r="F8" s="88">
        <v>15289</v>
      </c>
      <c r="G8" s="87">
        <v>4491</v>
      </c>
      <c r="H8" s="89">
        <v>192598</v>
      </c>
      <c r="K8" s="142"/>
      <c r="L8" s="120"/>
      <c r="M8" s="121"/>
      <c r="N8" s="120"/>
      <c r="O8" s="121"/>
      <c r="P8" s="120"/>
      <c r="Q8" s="121"/>
      <c r="R8" s="6"/>
    </row>
    <row r="9" spans="2:18" ht="15.75" thickBot="1">
      <c r="B9" s="72">
        <v>38021</v>
      </c>
      <c r="C9" s="87">
        <v>2595</v>
      </c>
      <c r="D9" s="88">
        <v>182070</v>
      </c>
      <c r="E9" s="87">
        <v>2802</v>
      </c>
      <c r="F9" s="88">
        <v>19793</v>
      </c>
      <c r="G9" s="87">
        <v>5397</v>
      </c>
      <c r="H9" s="89">
        <v>201863</v>
      </c>
      <c r="K9" s="142"/>
      <c r="L9" s="120"/>
      <c r="M9" s="121"/>
      <c r="N9" s="120"/>
      <c r="O9" s="121"/>
      <c r="P9" s="120"/>
      <c r="Q9" s="121"/>
      <c r="R9" s="6"/>
    </row>
    <row r="10" spans="2:18" ht="15.75" thickBot="1">
      <c r="B10" s="72">
        <v>38050</v>
      </c>
      <c r="C10" s="87">
        <v>2591</v>
      </c>
      <c r="D10" s="88">
        <v>183816</v>
      </c>
      <c r="E10" s="87">
        <v>3439</v>
      </c>
      <c r="F10" s="88">
        <v>22726</v>
      </c>
      <c r="G10" s="87">
        <v>6030</v>
      </c>
      <c r="H10" s="89">
        <v>206542</v>
      </c>
      <c r="K10" s="142"/>
      <c r="L10" s="120"/>
      <c r="M10" s="121"/>
      <c r="N10" s="120"/>
      <c r="O10" s="121"/>
      <c r="P10" s="120"/>
      <c r="Q10" s="121"/>
      <c r="R10" s="6"/>
    </row>
    <row r="11" spans="2:18" ht="15.75" thickBot="1">
      <c r="B11" s="72">
        <v>38081</v>
      </c>
      <c r="C11" s="87">
        <v>2628</v>
      </c>
      <c r="D11" s="88">
        <v>185973</v>
      </c>
      <c r="E11" s="87">
        <v>3972</v>
      </c>
      <c r="F11" s="88">
        <v>25608</v>
      </c>
      <c r="G11" s="87">
        <v>6600</v>
      </c>
      <c r="H11" s="89">
        <v>211581</v>
      </c>
      <c r="K11" s="142"/>
      <c r="L11" s="120"/>
      <c r="M11" s="121"/>
      <c r="N11" s="120"/>
      <c r="O11" s="176"/>
      <c r="P11" s="120"/>
      <c r="Q11" s="121"/>
      <c r="R11" s="6"/>
    </row>
    <row r="12" spans="2:18" ht="15.75" thickBot="1">
      <c r="B12" s="72">
        <v>38111</v>
      </c>
      <c r="C12" s="87">
        <v>2618</v>
      </c>
      <c r="D12" s="88">
        <v>186416</v>
      </c>
      <c r="E12" s="87">
        <v>4145</v>
      </c>
      <c r="F12" s="88">
        <v>25931</v>
      </c>
      <c r="G12" s="87">
        <v>6763</v>
      </c>
      <c r="H12" s="89">
        <v>212347</v>
      </c>
      <c r="K12" s="142"/>
      <c r="L12" s="120"/>
      <c r="M12" s="121"/>
      <c r="N12" s="120"/>
      <c r="O12" s="121"/>
      <c r="P12" s="120"/>
      <c r="Q12" s="121"/>
      <c r="R12" s="6"/>
    </row>
    <row r="13" spans="2:18" ht="15.75" thickBot="1">
      <c r="B13" s="72">
        <v>38142</v>
      </c>
      <c r="C13" s="87">
        <v>2610</v>
      </c>
      <c r="D13" s="88">
        <v>187009</v>
      </c>
      <c r="E13" s="87">
        <v>4202</v>
      </c>
      <c r="F13" s="88">
        <v>26352</v>
      </c>
      <c r="G13" s="87">
        <v>6812</v>
      </c>
      <c r="H13" s="89">
        <v>213361</v>
      </c>
      <c r="K13" s="142"/>
      <c r="L13" s="120"/>
      <c r="M13" s="121"/>
      <c r="N13" s="120"/>
      <c r="O13" s="121"/>
      <c r="P13" s="120"/>
      <c r="Q13" s="121"/>
      <c r="R13" s="6"/>
    </row>
    <row r="14" spans="2:18" ht="15.75" thickBot="1">
      <c r="B14" s="72">
        <v>38172</v>
      </c>
      <c r="C14" s="87">
        <v>2584</v>
      </c>
      <c r="D14" s="88">
        <v>184814</v>
      </c>
      <c r="E14" s="87">
        <v>4097</v>
      </c>
      <c r="F14" s="88">
        <v>25640</v>
      </c>
      <c r="G14" s="87">
        <v>6681</v>
      </c>
      <c r="H14" s="89">
        <v>210454</v>
      </c>
      <c r="K14" s="142"/>
      <c r="L14" s="120"/>
      <c r="M14" s="121"/>
      <c r="N14" s="120"/>
      <c r="O14" s="121"/>
      <c r="P14" s="120"/>
      <c r="Q14" s="121"/>
      <c r="R14" s="6"/>
    </row>
    <row r="15" spans="2:18" ht="15.75" thickBot="1">
      <c r="B15" s="72">
        <v>38203</v>
      </c>
      <c r="C15" s="87">
        <v>2610</v>
      </c>
      <c r="D15" s="88">
        <v>182870</v>
      </c>
      <c r="E15" s="87">
        <v>4153</v>
      </c>
      <c r="F15" s="88">
        <v>25701</v>
      </c>
      <c r="G15" s="87">
        <v>6763</v>
      </c>
      <c r="H15" s="89">
        <v>208571</v>
      </c>
      <c r="K15" s="142"/>
      <c r="L15" s="175"/>
      <c r="M15" s="176"/>
      <c r="N15" s="175"/>
      <c r="O15" s="176"/>
      <c r="P15" s="175"/>
      <c r="Q15" s="176"/>
      <c r="R15" s="6"/>
    </row>
    <row r="16" spans="2:18" ht="15.75" thickBot="1">
      <c r="B16" s="72">
        <v>38234</v>
      </c>
      <c r="C16" s="87">
        <v>2545</v>
      </c>
      <c r="D16" s="88">
        <v>180896</v>
      </c>
      <c r="E16" s="87">
        <v>3876</v>
      </c>
      <c r="F16" s="88">
        <v>23894</v>
      </c>
      <c r="G16" s="87">
        <v>6421</v>
      </c>
      <c r="H16" s="89">
        <v>204790</v>
      </c>
      <c r="K16" s="24"/>
      <c r="L16" s="7"/>
      <c r="M16" s="7"/>
      <c r="N16" s="7"/>
      <c r="O16" s="7"/>
      <c r="P16" s="7"/>
      <c r="Q16" s="7"/>
      <c r="R16" s="6"/>
    </row>
    <row r="17" spans="2:18" ht="18" thickBot="1">
      <c r="B17" s="72">
        <v>38264</v>
      </c>
      <c r="C17" s="87">
        <v>2522</v>
      </c>
      <c r="D17" s="88">
        <v>179155</v>
      </c>
      <c r="E17" s="87">
        <v>3888</v>
      </c>
      <c r="F17" s="88">
        <v>23663</v>
      </c>
      <c r="G17" s="87">
        <v>6410</v>
      </c>
      <c r="H17" s="89">
        <v>202818</v>
      </c>
      <c r="K17" s="24"/>
      <c r="L17" s="197"/>
      <c r="M17" s="197"/>
      <c r="N17" s="197"/>
      <c r="O17" s="197"/>
      <c r="P17" s="515"/>
      <c r="Q17" s="515"/>
      <c r="R17" s="6"/>
    </row>
    <row r="18" spans="2:18" ht="18" thickBot="1">
      <c r="B18" s="72">
        <v>38295</v>
      </c>
      <c r="C18" s="87">
        <v>2519</v>
      </c>
      <c r="D18" s="88">
        <v>177690</v>
      </c>
      <c r="E18" s="87">
        <v>3861</v>
      </c>
      <c r="F18" s="88">
        <v>23914</v>
      </c>
      <c r="G18" s="87">
        <v>6380</v>
      </c>
      <c r="H18" s="89">
        <v>201604</v>
      </c>
      <c r="K18" s="24"/>
      <c r="L18" s="196"/>
      <c r="M18" s="196"/>
      <c r="N18" s="196"/>
      <c r="O18" s="7"/>
      <c r="P18" s="196"/>
      <c r="Q18" s="7"/>
      <c r="R18" s="6"/>
    </row>
    <row r="19" spans="2:18" ht="15.75" thickBot="1">
      <c r="B19" s="72">
        <v>38325</v>
      </c>
      <c r="C19" s="87">
        <v>2463</v>
      </c>
      <c r="D19" s="88">
        <v>172597</v>
      </c>
      <c r="E19" s="87">
        <v>4122</v>
      </c>
      <c r="F19" s="88">
        <v>28130</v>
      </c>
      <c r="G19" s="87">
        <v>6585</v>
      </c>
      <c r="H19" s="89">
        <v>200727</v>
      </c>
      <c r="K19" s="142"/>
      <c r="L19" s="121"/>
      <c r="M19" s="121"/>
      <c r="N19" s="121"/>
      <c r="O19" s="7"/>
      <c r="P19" s="120"/>
      <c r="Q19" s="7"/>
      <c r="R19" s="6"/>
    </row>
    <row r="20" spans="2:18" ht="15.75" thickBot="1">
      <c r="B20" s="73" t="s">
        <v>9</v>
      </c>
      <c r="C20" s="67">
        <f aca="true" t="shared" si="0" ref="C20:H20">SUM(C8:C19)/12</f>
        <v>2566</v>
      </c>
      <c r="D20" s="90">
        <f t="shared" si="0"/>
        <v>181718</v>
      </c>
      <c r="E20" s="67">
        <f t="shared" si="0"/>
        <v>3711</v>
      </c>
      <c r="F20" s="90">
        <f t="shared" si="0"/>
        <v>23887</v>
      </c>
      <c r="G20" s="67">
        <f t="shared" si="0"/>
        <v>6278</v>
      </c>
      <c r="H20" s="90">
        <f t="shared" si="0"/>
        <v>205605</v>
      </c>
      <c r="K20" s="142"/>
      <c r="L20" s="121"/>
      <c r="M20" s="121"/>
      <c r="N20" s="121"/>
      <c r="O20" s="7"/>
      <c r="P20" s="120"/>
      <c r="Q20" s="7"/>
      <c r="R20" s="6"/>
    </row>
    <row r="21" spans="2:18" ht="15.75" thickBot="1">
      <c r="B21" s="322">
        <v>2005</v>
      </c>
      <c r="C21" s="323"/>
      <c r="D21" s="323"/>
      <c r="E21" s="323"/>
      <c r="F21" s="323"/>
      <c r="G21" s="323"/>
      <c r="H21" s="324"/>
      <c r="K21" s="142"/>
      <c r="L21" s="121"/>
      <c r="M21" s="121"/>
      <c r="N21" s="121"/>
      <c r="O21" s="7"/>
      <c r="P21" s="120"/>
      <c r="Q21" s="7"/>
      <c r="R21" s="6"/>
    </row>
    <row r="22" spans="2:18" ht="15.75" thickBot="1">
      <c r="B22" s="72">
        <v>38357</v>
      </c>
      <c r="C22" s="87">
        <v>2410</v>
      </c>
      <c r="D22" s="88">
        <v>170914</v>
      </c>
      <c r="E22" s="87">
        <v>3836</v>
      </c>
      <c r="F22" s="88">
        <v>26020</v>
      </c>
      <c r="G22" s="87">
        <v>6246</v>
      </c>
      <c r="H22" s="89">
        <v>196934</v>
      </c>
      <c r="K22" s="142"/>
      <c r="L22" s="121"/>
      <c r="M22" s="176"/>
      <c r="N22" s="121"/>
      <c r="O22" s="7"/>
      <c r="P22" s="120"/>
      <c r="Q22" s="7"/>
      <c r="R22" s="6"/>
    </row>
    <row r="23" spans="2:18" ht="15.75" thickBot="1">
      <c r="B23" s="72">
        <v>38388</v>
      </c>
      <c r="C23" s="87">
        <v>2448</v>
      </c>
      <c r="D23" s="88">
        <v>172706</v>
      </c>
      <c r="E23" s="87">
        <v>4166</v>
      </c>
      <c r="F23" s="88">
        <v>28499</v>
      </c>
      <c r="G23" s="87">
        <v>6614</v>
      </c>
      <c r="H23" s="89">
        <v>201205</v>
      </c>
      <c r="K23" s="142"/>
      <c r="L23" s="121"/>
      <c r="M23" s="121"/>
      <c r="N23" s="121"/>
      <c r="O23" s="7"/>
      <c r="P23" s="120"/>
      <c r="Q23" s="7"/>
      <c r="R23" s="6"/>
    </row>
    <row r="24" spans="2:18" ht="15.75" thickBot="1">
      <c r="B24" s="72">
        <v>38416</v>
      </c>
      <c r="C24" s="87">
        <v>2436</v>
      </c>
      <c r="D24" s="88">
        <v>172110</v>
      </c>
      <c r="E24" s="87">
        <v>4080</v>
      </c>
      <c r="F24" s="88">
        <v>28781</v>
      </c>
      <c r="G24" s="87">
        <v>6516</v>
      </c>
      <c r="H24" s="89">
        <v>200891</v>
      </c>
      <c r="K24" s="142"/>
      <c r="L24" s="121"/>
      <c r="M24" s="121"/>
      <c r="N24" s="121"/>
      <c r="O24" s="7"/>
      <c r="P24" s="120"/>
      <c r="Q24" s="7"/>
      <c r="R24" s="6"/>
    </row>
    <row r="25" spans="2:18" ht="15.75" thickBot="1">
      <c r="B25" s="72">
        <v>38447</v>
      </c>
      <c r="C25" s="87">
        <v>2428</v>
      </c>
      <c r="D25" s="88">
        <v>172226</v>
      </c>
      <c r="E25" s="87">
        <v>4389</v>
      </c>
      <c r="F25" s="88">
        <v>29906</v>
      </c>
      <c r="G25" s="87">
        <v>6817</v>
      </c>
      <c r="H25" s="89">
        <v>202132</v>
      </c>
      <c r="K25" s="142"/>
      <c r="L25" s="121"/>
      <c r="M25" s="121"/>
      <c r="N25" s="121"/>
      <c r="O25" s="7"/>
      <c r="P25" s="120"/>
      <c r="Q25" s="7"/>
      <c r="R25" s="6"/>
    </row>
    <row r="26" spans="2:18" ht="15.75" thickBot="1">
      <c r="B26" s="72">
        <v>38477</v>
      </c>
      <c r="C26" s="87">
        <v>2384</v>
      </c>
      <c r="D26" s="88">
        <v>171254</v>
      </c>
      <c r="E26" s="87">
        <v>4436</v>
      </c>
      <c r="F26" s="88">
        <v>30102</v>
      </c>
      <c r="G26" s="87">
        <v>6820</v>
      </c>
      <c r="H26" s="89">
        <v>201356</v>
      </c>
      <c r="K26" s="142"/>
      <c r="L26" s="176"/>
      <c r="M26" s="176"/>
      <c r="N26" s="176"/>
      <c r="O26" s="7"/>
      <c r="P26" s="175"/>
      <c r="Q26" s="7"/>
      <c r="R26" s="6"/>
    </row>
    <row r="27" spans="2:18" ht="15.75" thickBot="1">
      <c r="B27" s="72">
        <v>38508</v>
      </c>
      <c r="C27" s="87">
        <v>2381</v>
      </c>
      <c r="D27" s="88">
        <v>171568</v>
      </c>
      <c r="E27" s="87">
        <v>4563</v>
      </c>
      <c r="F27" s="88">
        <v>30715</v>
      </c>
      <c r="G27" s="87">
        <v>6944</v>
      </c>
      <c r="H27" s="89">
        <v>202283</v>
      </c>
      <c r="K27" s="24"/>
      <c r="L27" s="7"/>
      <c r="M27" s="7"/>
      <c r="N27" s="7"/>
      <c r="O27" s="7"/>
      <c r="P27" s="7"/>
      <c r="Q27" s="7"/>
      <c r="R27" s="6"/>
    </row>
    <row r="28" spans="2:18" ht="15.75" thickBot="1">
      <c r="B28" s="72">
        <v>38538</v>
      </c>
      <c r="C28" s="87">
        <v>2355</v>
      </c>
      <c r="D28" s="88">
        <v>171531</v>
      </c>
      <c r="E28" s="87">
        <v>4470</v>
      </c>
      <c r="F28" s="88">
        <v>30136</v>
      </c>
      <c r="G28" s="87">
        <v>6825</v>
      </c>
      <c r="H28" s="89">
        <v>201667</v>
      </c>
      <c r="L28" s="6"/>
      <c r="M28" s="6"/>
      <c r="N28" s="6"/>
      <c r="O28" s="6"/>
      <c r="P28" s="6"/>
      <c r="Q28" s="6"/>
      <c r="R28" s="6"/>
    </row>
    <row r="29" spans="2:18" ht="15.75" thickBot="1">
      <c r="B29" s="72">
        <v>38569</v>
      </c>
      <c r="C29" s="87">
        <v>2387</v>
      </c>
      <c r="D29" s="88">
        <v>172645</v>
      </c>
      <c r="E29" s="87">
        <v>4683</v>
      </c>
      <c r="F29" s="88">
        <v>31180</v>
      </c>
      <c r="G29" s="87">
        <v>7070</v>
      </c>
      <c r="H29" s="89">
        <v>203825</v>
      </c>
      <c r="L29" s="6"/>
      <c r="M29" s="6"/>
      <c r="N29" s="6"/>
      <c r="O29" s="6"/>
      <c r="P29" s="6"/>
      <c r="Q29" s="6"/>
      <c r="R29" s="6"/>
    </row>
    <row r="30" spans="2:18" ht="15.75" thickBot="1">
      <c r="B30" s="72">
        <v>38600</v>
      </c>
      <c r="C30" s="87">
        <v>2376</v>
      </c>
      <c r="D30" s="88">
        <v>173434</v>
      </c>
      <c r="E30" s="87">
        <v>4729</v>
      </c>
      <c r="F30" s="88">
        <v>31539</v>
      </c>
      <c r="G30" s="87">
        <v>7105</v>
      </c>
      <c r="H30" s="89">
        <v>204973</v>
      </c>
      <c r="L30" s="6"/>
      <c r="M30" s="6"/>
      <c r="N30" s="6"/>
      <c r="O30" s="6"/>
      <c r="P30" s="6"/>
      <c r="Q30" s="6"/>
      <c r="R30" s="6"/>
    </row>
    <row r="31" spans="2:18" ht="15.75" thickBot="1">
      <c r="B31" s="72">
        <v>38630</v>
      </c>
      <c r="C31" s="87">
        <v>2375</v>
      </c>
      <c r="D31" s="88">
        <v>174097</v>
      </c>
      <c r="E31" s="87">
        <v>4838</v>
      </c>
      <c r="F31" s="88">
        <v>32241</v>
      </c>
      <c r="G31" s="87">
        <v>7213</v>
      </c>
      <c r="H31" s="89">
        <v>206438</v>
      </c>
      <c r="L31" s="6"/>
      <c r="M31" s="6"/>
      <c r="N31" s="6"/>
      <c r="O31" s="6"/>
      <c r="P31" s="6"/>
      <c r="Q31" s="6"/>
      <c r="R31" s="6"/>
    </row>
    <row r="32" spans="2:18" ht="15.75" thickBot="1">
      <c r="B32" s="72">
        <v>38661</v>
      </c>
      <c r="C32" s="87">
        <v>2359</v>
      </c>
      <c r="D32" s="88">
        <v>173804</v>
      </c>
      <c r="E32" s="87">
        <v>4850</v>
      </c>
      <c r="F32" s="88">
        <v>32086</v>
      </c>
      <c r="G32" s="87">
        <v>7209</v>
      </c>
      <c r="H32" s="89">
        <v>205890</v>
      </c>
      <c r="L32" s="6"/>
      <c r="M32" s="6"/>
      <c r="N32" s="6"/>
      <c r="O32" s="6"/>
      <c r="P32" s="6"/>
      <c r="Q32" s="6"/>
      <c r="R32" s="6"/>
    </row>
    <row r="33" spans="2:18" ht="15.75" thickBot="1">
      <c r="B33" s="72">
        <v>38691</v>
      </c>
      <c r="C33" s="87">
        <v>2356</v>
      </c>
      <c r="D33" s="88">
        <v>173885</v>
      </c>
      <c r="E33" s="87">
        <v>4934</v>
      </c>
      <c r="F33" s="88">
        <v>32902</v>
      </c>
      <c r="G33" s="87">
        <v>7290</v>
      </c>
      <c r="H33" s="89">
        <v>206787</v>
      </c>
      <c r="L33" s="6"/>
      <c r="M33" s="6"/>
      <c r="N33" s="6"/>
      <c r="O33" s="6"/>
      <c r="P33" s="6"/>
      <c r="Q33" s="6"/>
      <c r="R33" s="6"/>
    </row>
    <row r="34" spans="2:18" ht="15.75" thickBot="1">
      <c r="B34" s="74" t="s">
        <v>10</v>
      </c>
      <c r="C34" s="91">
        <f aca="true" t="shared" si="1" ref="C34:H34">AVERAGE(C22:C33)</f>
        <v>2391</v>
      </c>
      <c r="D34" s="92">
        <f t="shared" si="1"/>
        <v>172515</v>
      </c>
      <c r="E34" s="91">
        <f t="shared" si="1"/>
        <v>4498</v>
      </c>
      <c r="F34" s="92">
        <f t="shared" si="1"/>
        <v>30342</v>
      </c>
      <c r="G34" s="91">
        <f t="shared" si="1"/>
        <v>6889</v>
      </c>
      <c r="H34" s="93">
        <f t="shared" si="1"/>
        <v>202865</v>
      </c>
      <c r="L34" s="6"/>
      <c r="M34" s="6"/>
      <c r="N34" s="6"/>
      <c r="O34" s="6"/>
      <c r="P34" s="6"/>
      <c r="Q34" s="6"/>
      <c r="R34" s="6"/>
    </row>
    <row r="35" spans="2:18" ht="16.5" thickBot="1" thickTop="1">
      <c r="B35" s="325">
        <v>2006</v>
      </c>
      <c r="C35" s="326"/>
      <c r="D35" s="326"/>
      <c r="E35" s="326"/>
      <c r="F35" s="326"/>
      <c r="G35" s="326"/>
      <c r="H35" s="327"/>
      <c r="L35" s="6"/>
      <c r="M35" s="6"/>
      <c r="N35" s="6"/>
      <c r="O35" s="6"/>
      <c r="P35" s="6"/>
      <c r="Q35" s="6"/>
      <c r="R35" s="6"/>
    </row>
    <row r="36" spans="2:18" ht="18" customHeight="1" thickBot="1" thickTop="1">
      <c r="B36" s="70"/>
      <c r="C36" s="511" t="s">
        <v>3</v>
      </c>
      <c r="D36" s="512"/>
      <c r="E36" s="511" t="s">
        <v>4</v>
      </c>
      <c r="F36" s="512"/>
      <c r="G36" s="511" t="s">
        <v>5</v>
      </c>
      <c r="H36" s="512"/>
      <c r="L36" s="6"/>
      <c r="M36" s="6"/>
      <c r="N36" s="6"/>
      <c r="O36" s="6"/>
      <c r="P36" s="6"/>
      <c r="Q36" s="6"/>
      <c r="R36" s="6"/>
    </row>
    <row r="37" spans="2:18" ht="18" thickBot="1">
      <c r="B37" s="71" t="s">
        <v>6</v>
      </c>
      <c r="C37" s="85" t="s">
        <v>7</v>
      </c>
      <c r="D37" s="86" t="s">
        <v>8</v>
      </c>
      <c r="E37" s="85" t="s">
        <v>7</v>
      </c>
      <c r="F37" s="86" t="s">
        <v>8</v>
      </c>
      <c r="G37" s="85" t="s">
        <v>7</v>
      </c>
      <c r="H37" s="86" t="s">
        <v>8</v>
      </c>
      <c r="L37" s="6"/>
      <c r="M37" s="6"/>
      <c r="N37" s="6"/>
      <c r="O37" s="6"/>
      <c r="P37" s="6"/>
      <c r="Q37" s="6"/>
      <c r="R37" s="6"/>
    </row>
    <row r="38" spans="2:18" ht="16.5" thickBot="1" thickTop="1">
      <c r="B38" s="72">
        <v>38723</v>
      </c>
      <c r="C38" s="87">
        <v>2316</v>
      </c>
      <c r="D38" s="88">
        <v>170430</v>
      </c>
      <c r="E38" s="87">
        <v>4797</v>
      </c>
      <c r="F38" s="88">
        <v>32163</v>
      </c>
      <c r="G38" s="87">
        <v>7313</v>
      </c>
      <c r="H38" s="89">
        <v>202593</v>
      </c>
      <c r="L38" s="6"/>
      <c r="M38" s="6"/>
      <c r="N38" s="6"/>
      <c r="O38" s="6"/>
      <c r="P38" s="6"/>
      <c r="Q38" s="6"/>
      <c r="R38" s="6"/>
    </row>
    <row r="39" spans="2:18" ht="15.75" thickBot="1">
      <c r="B39" s="72">
        <v>38754</v>
      </c>
      <c r="C39" s="87">
        <v>2319</v>
      </c>
      <c r="D39" s="88">
        <v>172446</v>
      </c>
      <c r="E39" s="87">
        <v>5006</v>
      </c>
      <c r="F39" s="88">
        <v>33344</v>
      </c>
      <c r="G39" s="94" t="s">
        <v>11</v>
      </c>
      <c r="H39" s="89">
        <v>205790</v>
      </c>
      <c r="L39" s="6"/>
      <c r="M39" s="6"/>
      <c r="N39" s="6"/>
      <c r="O39" s="6"/>
      <c r="P39" s="6"/>
      <c r="Q39" s="6"/>
      <c r="R39" s="6"/>
    </row>
    <row r="40" spans="2:18" ht="15.75" thickBot="1">
      <c r="B40" s="72">
        <v>38782</v>
      </c>
      <c r="C40" s="87">
        <v>2314</v>
      </c>
      <c r="D40" s="88">
        <v>172894</v>
      </c>
      <c r="E40" s="87">
        <v>5042</v>
      </c>
      <c r="F40" s="88">
        <v>33948</v>
      </c>
      <c r="G40" s="94" t="s">
        <v>12</v>
      </c>
      <c r="H40" s="89">
        <v>206842</v>
      </c>
      <c r="L40" s="6"/>
      <c r="M40" s="6"/>
      <c r="N40" s="6"/>
      <c r="O40" s="6"/>
      <c r="P40" s="6"/>
      <c r="Q40" s="6"/>
      <c r="R40" s="6"/>
    </row>
    <row r="41" spans="2:18" ht="15.75" thickBot="1">
      <c r="B41" s="72">
        <v>38813</v>
      </c>
      <c r="C41" s="87">
        <v>2303</v>
      </c>
      <c r="D41" s="88">
        <v>172953</v>
      </c>
      <c r="E41" s="94" t="s">
        <v>13</v>
      </c>
      <c r="F41" s="88">
        <v>34422</v>
      </c>
      <c r="G41" s="94" t="s">
        <v>14</v>
      </c>
      <c r="H41" s="89">
        <v>207375</v>
      </c>
      <c r="L41" s="6"/>
      <c r="M41" s="6"/>
      <c r="N41" s="6"/>
      <c r="O41" s="6"/>
      <c r="P41" s="6"/>
      <c r="Q41" s="6"/>
      <c r="R41" s="6"/>
    </row>
    <row r="42" spans="2:18" ht="15.75" thickBot="1">
      <c r="B42" s="72">
        <v>38843</v>
      </c>
      <c r="C42" s="94" t="s">
        <v>15</v>
      </c>
      <c r="D42" s="88">
        <v>173611</v>
      </c>
      <c r="E42" s="87">
        <v>5225</v>
      </c>
      <c r="F42" s="88">
        <v>34752</v>
      </c>
      <c r="G42" s="94" t="s">
        <v>16</v>
      </c>
      <c r="H42" s="89">
        <v>208363</v>
      </c>
      <c r="L42" s="6"/>
      <c r="M42" s="6"/>
      <c r="N42" s="6"/>
      <c r="O42" s="6"/>
      <c r="P42" s="6"/>
      <c r="Q42" s="6"/>
      <c r="R42" s="6"/>
    </row>
    <row r="43" spans="2:18" ht="15.75" thickBot="1">
      <c r="B43" s="72">
        <v>38874</v>
      </c>
      <c r="C43" s="87">
        <v>2300</v>
      </c>
      <c r="D43" s="88">
        <v>173755</v>
      </c>
      <c r="E43" s="87">
        <v>5371</v>
      </c>
      <c r="F43" s="88">
        <v>35622</v>
      </c>
      <c r="G43" s="87">
        <v>7671</v>
      </c>
      <c r="H43" s="89">
        <v>209377</v>
      </c>
      <c r="L43" s="6"/>
      <c r="M43" s="6"/>
      <c r="N43" s="6"/>
      <c r="O43" s="6"/>
      <c r="P43" s="6"/>
      <c r="Q43" s="6"/>
      <c r="R43" s="6"/>
    </row>
    <row r="44" spans="2:8" ht="15.75" thickBot="1">
      <c r="B44" s="72">
        <v>38904</v>
      </c>
      <c r="C44" s="87">
        <v>2289</v>
      </c>
      <c r="D44" s="88">
        <v>173566</v>
      </c>
      <c r="E44" s="87">
        <v>5395</v>
      </c>
      <c r="F44" s="88">
        <v>35782</v>
      </c>
      <c r="G44" s="87">
        <v>7684</v>
      </c>
      <c r="H44" s="89">
        <v>209348</v>
      </c>
    </row>
    <row r="45" spans="2:8" ht="15.75" thickBot="1">
      <c r="B45" s="72">
        <v>38935</v>
      </c>
      <c r="C45" s="87">
        <v>2295</v>
      </c>
      <c r="D45" s="88">
        <v>174134</v>
      </c>
      <c r="E45" s="87">
        <v>5512</v>
      </c>
      <c r="F45" s="88">
        <v>36418</v>
      </c>
      <c r="G45" s="87">
        <v>7807</v>
      </c>
      <c r="H45" s="89">
        <v>210552</v>
      </c>
    </row>
    <row r="46" spans="2:8" ht="15.75" thickBot="1">
      <c r="B46" s="72">
        <v>38966</v>
      </c>
      <c r="C46" s="87">
        <v>2289</v>
      </c>
      <c r="D46" s="88">
        <v>175123</v>
      </c>
      <c r="E46" s="87">
        <v>5533</v>
      </c>
      <c r="F46" s="88">
        <v>36663</v>
      </c>
      <c r="G46" s="87">
        <v>7822</v>
      </c>
      <c r="H46" s="89">
        <v>211786</v>
      </c>
    </row>
    <row r="47" spans="2:8" ht="15.75" thickBot="1">
      <c r="B47" s="72">
        <v>38996</v>
      </c>
      <c r="C47" s="87">
        <v>2285</v>
      </c>
      <c r="D47" s="88">
        <v>175826</v>
      </c>
      <c r="E47" s="87">
        <v>5710</v>
      </c>
      <c r="F47" s="88">
        <v>37396</v>
      </c>
      <c r="G47" s="87">
        <v>7995</v>
      </c>
      <c r="H47" s="89">
        <v>213222</v>
      </c>
    </row>
    <row r="48" spans="2:8" ht="15.75" thickBot="1">
      <c r="B48" s="72">
        <v>39027</v>
      </c>
      <c r="C48" s="87">
        <v>2270</v>
      </c>
      <c r="D48" s="88">
        <v>175372</v>
      </c>
      <c r="E48" s="87">
        <v>5711</v>
      </c>
      <c r="F48" s="88">
        <v>37845</v>
      </c>
      <c r="G48" s="87">
        <v>7981</v>
      </c>
      <c r="H48" s="89">
        <v>213217</v>
      </c>
    </row>
    <row r="49" spans="2:8" ht="15.75" thickBot="1">
      <c r="B49" s="72">
        <v>39057</v>
      </c>
      <c r="C49" s="87">
        <v>2251</v>
      </c>
      <c r="D49" s="95">
        <v>174105</v>
      </c>
      <c r="E49" s="96">
        <v>5698</v>
      </c>
      <c r="F49" s="95">
        <v>37968</v>
      </c>
      <c r="G49" s="96">
        <v>7949</v>
      </c>
      <c r="H49" s="97">
        <v>212073</v>
      </c>
    </row>
    <row r="50" spans="2:8" ht="15.75" thickBot="1">
      <c r="B50" s="73" t="s">
        <v>17</v>
      </c>
      <c r="C50" s="91">
        <f aca="true" t="shared" si="2" ref="C50:H50">AVERAGE(C38:C49)</f>
        <v>2294</v>
      </c>
      <c r="D50" s="92">
        <f t="shared" si="2"/>
        <v>173685</v>
      </c>
      <c r="E50" s="91">
        <f t="shared" si="2"/>
        <v>5364</v>
      </c>
      <c r="F50" s="92">
        <f t="shared" si="2"/>
        <v>35527</v>
      </c>
      <c r="G50" s="91">
        <f t="shared" si="2"/>
        <v>7778</v>
      </c>
      <c r="H50" s="93">
        <f t="shared" si="2"/>
        <v>209212</v>
      </c>
    </row>
    <row r="51" spans="2:8" ht="16.5" thickBot="1" thickTop="1">
      <c r="B51" s="328">
        <v>2007</v>
      </c>
      <c r="C51" s="329"/>
      <c r="D51" s="329"/>
      <c r="E51" s="329"/>
      <c r="F51" s="329"/>
      <c r="G51" s="329"/>
      <c r="H51" s="330"/>
    </row>
    <row r="52" spans="2:8" ht="16.5" thickBot="1" thickTop="1">
      <c r="B52" s="72">
        <v>39089</v>
      </c>
      <c r="C52" s="87">
        <v>2244</v>
      </c>
      <c r="D52" s="88">
        <v>175763</v>
      </c>
      <c r="E52" s="87">
        <v>5850</v>
      </c>
      <c r="F52" s="88">
        <v>38497</v>
      </c>
      <c r="G52" s="87">
        <v>8094</v>
      </c>
      <c r="H52" s="89">
        <v>214260</v>
      </c>
    </row>
    <row r="53" spans="2:8" ht="15.75" thickBot="1">
      <c r="B53" s="72">
        <v>39120</v>
      </c>
      <c r="C53" s="87">
        <v>2227</v>
      </c>
      <c r="D53" s="88">
        <v>176389</v>
      </c>
      <c r="E53" s="87">
        <v>6112</v>
      </c>
      <c r="F53" s="88">
        <v>39694</v>
      </c>
      <c r="G53" s="87">
        <v>8339</v>
      </c>
      <c r="H53" s="89">
        <v>216083</v>
      </c>
    </row>
    <row r="54" spans="2:8" ht="15.75" thickBot="1">
      <c r="B54" s="72">
        <v>39148</v>
      </c>
      <c r="C54" s="98">
        <v>2223</v>
      </c>
      <c r="D54" s="88">
        <v>177217</v>
      </c>
      <c r="E54" s="98">
        <v>6175</v>
      </c>
      <c r="F54" s="88">
        <v>40349</v>
      </c>
      <c r="G54" s="98">
        <v>8398</v>
      </c>
      <c r="H54" s="89">
        <v>217566</v>
      </c>
    </row>
    <row r="55" spans="2:8" ht="15.75" thickBot="1">
      <c r="B55" s="72">
        <v>39179</v>
      </c>
      <c r="C55" s="98">
        <v>2228</v>
      </c>
      <c r="D55" s="88">
        <v>177588</v>
      </c>
      <c r="E55" s="98">
        <v>6328</v>
      </c>
      <c r="F55" s="88">
        <v>40689</v>
      </c>
      <c r="G55" s="98">
        <v>8556</v>
      </c>
      <c r="H55" s="89">
        <v>218277</v>
      </c>
    </row>
    <row r="56" spans="2:8" ht="15.75" thickBot="1">
      <c r="B56" s="72">
        <v>39209</v>
      </c>
      <c r="C56" s="98">
        <v>2217</v>
      </c>
      <c r="D56" s="88">
        <v>177621</v>
      </c>
      <c r="E56" s="98">
        <v>6353</v>
      </c>
      <c r="F56" s="88">
        <v>40926</v>
      </c>
      <c r="G56" s="98">
        <v>8570</v>
      </c>
      <c r="H56" s="89">
        <v>218547</v>
      </c>
    </row>
    <row r="57" spans="2:8" ht="15.75" thickBot="1">
      <c r="B57" s="72">
        <v>39240</v>
      </c>
      <c r="C57" s="98">
        <v>2217</v>
      </c>
      <c r="D57" s="88">
        <v>178370</v>
      </c>
      <c r="E57" s="98">
        <v>6526</v>
      </c>
      <c r="F57" s="99">
        <v>41443</v>
      </c>
      <c r="G57" s="98">
        <v>8743</v>
      </c>
      <c r="H57" s="89">
        <v>219813</v>
      </c>
    </row>
    <row r="58" spans="2:8" ht="15.75" thickBot="1">
      <c r="B58" s="72">
        <v>39270</v>
      </c>
      <c r="C58" s="98">
        <v>2209</v>
      </c>
      <c r="D58" s="88">
        <v>178490</v>
      </c>
      <c r="E58" s="98">
        <v>6526</v>
      </c>
      <c r="F58" s="99">
        <v>41061</v>
      </c>
      <c r="G58" s="98">
        <v>8735</v>
      </c>
      <c r="H58" s="89">
        <v>219551</v>
      </c>
    </row>
    <row r="59" spans="2:8" ht="15.75" thickBot="1">
      <c r="B59" s="75">
        <v>39301</v>
      </c>
      <c r="C59" s="100">
        <v>2209</v>
      </c>
      <c r="D59" s="101">
        <v>179170</v>
      </c>
      <c r="E59" s="100">
        <v>6695</v>
      </c>
      <c r="F59" s="102">
        <v>41617</v>
      </c>
      <c r="G59" s="100">
        <v>8904</v>
      </c>
      <c r="H59" s="103">
        <v>220787</v>
      </c>
    </row>
    <row r="60" spans="2:8" ht="15.75" thickBot="1">
      <c r="B60" s="75">
        <v>39332</v>
      </c>
      <c r="C60" s="100">
        <v>2192</v>
      </c>
      <c r="D60" s="101">
        <v>179162</v>
      </c>
      <c r="E60" s="100">
        <v>6627</v>
      </c>
      <c r="F60" s="102">
        <v>40703</v>
      </c>
      <c r="G60" s="100">
        <v>8819</v>
      </c>
      <c r="H60" s="103">
        <v>219865</v>
      </c>
    </row>
    <row r="61" spans="2:8" ht="15.75" thickBot="1">
      <c r="B61" s="76">
        <v>39362</v>
      </c>
      <c r="C61" s="100">
        <v>2207</v>
      </c>
      <c r="D61" s="101">
        <v>180297</v>
      </c>
      <c r="E61" s="100">
        <v>6918</v>
      </c>
      <c r="F61" s="102">
        <v>41875</v>
      </c>
      <c r="G61" s="100">
        <v>9125</v>
      </c>
      <c r="H61" s="103">
        <v>222172</v>
      </c>
    </row>
    <row r="62" spans="2:8" ht="15.75" thickBot="1">
      <c r="B62" s="77">
        <v>39393</v>
      </c>
      <c r="C62" s="98">
        <v>2184</v>
      </c>
      <c r="D62" s="88">
        <v>178739</v>
      </c>
      <c r="E62" s="98">
        <v>6873</v>
      </c>
      <c r="F62" s="99">
        <v>42200</v>
      </c>
      <c r="G62" s="98">
        <v>9057</v>
      </c>
      <c r="H62" s="89">
        <v>220939</v>
      </c>
    </row>
    <row r="63" spans="2:8" ht="15.75" thickBot="1">
      <c r="B63" s="78">
        <v>39423</v>
      </c>
      <c r="C63" s="104">
        <v>2185</v>
      </c>
      <c r="D63" s="95">
        <v>178796</v>
      </c>
      <c r="E63" s="104">
        <v>6950</v>
      </c>
      <c r="F63" s="105">
        <v>42188</v>
      </c>
      <c r="G63" s="104">
        <v>9135</v>
      </c>
      <c r="H63" s="97">
        <v>220984</v>
      </c>
    </row>
    <row r="64" spans="2:8" ht="16.5" thickBot="1" thickTop="1">
      <c r="B64" s="79" t="s">
        <v>18</v>
      </c>
      <c r="C64" s="106">
        <f aca="true" t="shared" si="3" ref="C64:H64">SUM(C52:C63)/12</f>
        <v>2212</v>
      </c>
      <c r="D64" s="107">
        <f t="shared" si="3"/>
        <v>178134</v>
      </c>
      <c r="E64" s="106">
        <f t="shared" si="3"/>
        <v>6494</v>
      </c>
      <c r="F64" s="107">
        <f t="shared" si="3"/>
        <v>40937</v>
      </c>
      <c r="G64" s="106">
        <f>SUM(G52:G63)/12</f>
        <v>8706</v>
      </c>
      <c r="H64" s="108">
        <f t="shared" si="3"/>
        <v>219070</v>
      </c>
    </row>
    <row r="65" spans="2:8" ht="16.5" thickBot="1" thickTop="1">
      <c r="B65" s="325">
        <v>2008</v>
      </c>
      <c r="C65" s="326"/>
      <c r="D65" s="326"/>
      <c r="E65" s="326"/>
      <c r="F65" s="326"/>
      <c r="G65" s="326"/>
      <c r="H65" s="327"/>
    </row>
    <row r="66" spans="2:8" ht="21" customHeight="1" thickBot="1" thickTop="1">
      <c r="B66" s="70"/>
      <c r="C66" s="511" t="s">
        <v>3</v>
      </c>
      <c r="D66" s="512"/>
      <c r="E66" s="511" t="s">
        <v>4</v>
      </c>
      <c r="F66" s="512"/>
      <c r="G66" s="511" t="s">
        <v>5</v>
      </c>
      <c r="H66" s="512"/>
    </row>
    <row r="67" spans="2:8" ht="20.25" customHeight="1" thickBot="1">
      <c r="B67" s="71" t="s">
        <v>6</v>
      </c>
      <c r="C67" s="85" t="s">
        <v>7</v>
      </c>
      <c r="D67" s="86" t="s">
        <v>8</v>
      </c>
      <c r="E67" s="85" t="s">
        <v>7</v>
      </c>
      <c r="F67" s="86" t="s">
        <v>8</v>
      </c>
      <c r="G67" s="85" t="s">
        <v>7</v>
      </c>
      <c r="H67" s="86" t="s">
        <v>8</v>
      </c>
    </row>
    <row r="68" spans="2:8" ht="16.5" thickBot="1" thickTop="1">
      <c r="B68" s="77">
        <v>39454</v>
      </c>
      <c r="C68" s="109">
        <v>2139</v>
      </c>
      <c r="D68" s="110">
        <v>162842</v>
      </c>
      <c r="E68" s="111">
        <v>6124</v>
      </c>
      <c r="F68" s="112">
        <v>37985</v>
      </c>
      <c r="G68" s="111">
        <v>8263</v>
      </c>
      <c r="H68" s="113">
        <v>200827</v>
      </c>
    </row>
    <row r="69" spans="2:8" ht="16.5" thickBot="1" thickTop="1">
      <c r="B69" s="77">
        <v>39479</v>
      </c>
      <c r="C69" s="109">
        <v>2156</v>
      </c>
      <c r="D69" s="110">
        <v>165422</v>
      </c>
      <c r="E69" s="111">
        <v>6392</v>
      </c>
      <c r="F69" s="112">
        <v>39304</v>
      </c>
      <c r="G69" s="111">
        <v>8548</v>
      </c>
      <c r="H69" s="113">
        <v>204726</v>
      </c>
    </row>
    <row r="70" spans="2:8" ht="16.5" thickBot="1" thickTop="1">
      <c r="B70" s="77">
        <v>39508</v>
      </c>
      <c r="C70" s="109">
        <v>2161</v>
      </c>
      <c r="D70" s="110">
        <v>166248</v>
      </c>
      <c r="E70" s="111">
        <v>6525</v>
      </c>
      <c r="F70" s="112">
        <v>39598</v>
      </c>
      <c r="G70" s="111">
        <v>8686</v>
      </c>
      <c r="H70" s="113">
        <v>205846</v>
      </c>
    </row>
    <row r="71" spans="2:8" ht="16.5" thickBot="1" thickTop="1">
      <c r="B71" s="80">
        <v>39539</v>
      </c>
      <c r="C71" s="109">
        <v>2155</v>
      </c>
      <c r="D71" s="110">
        <v>166317</v>
      </c>
      <c r="E71" s="111">
        <v>6532</v>
      </c>
      <c r="F71" s="112">
        <v>39665</v>
      </c>
      <c r="G71" s="111">
        <v>8687</v>
      </c>
      <c r="H71" s="113">
        <v>205982</v>
      </c>
    </row>
    <row r="72" spans="2:8" ht="16.5" thickBot="1" thickTop="1">
      <c r="B72" s="80">
        <v>39570</v>
      </c>
      <c r="C72" s="104">
        <v>2176</v>
      </c>
      <c r="D72" s="110">
        <v>167935</v>
      </c>
      <c r="E72" s="104">
        <v>6685</v>
      </c>
      <c r="F72" s="105">
        <v>39000</v>
      </c>
      <c r="G72" s="104">
        <v>8863</v>
      </c>
      <c r="H72" s="97">
        <v>206949</v>
      </c>
    </row>
    <row r="73" spans="2:8" ht="16.5" thickBot="1" thickTop="1">
      <c r="B73" s="80">
        <v>39601</v>
      </c>
      <c r="C73" s="104">
        <v>2175</v>
      </c>
      <c r="D73" s="110">
        <v>167511</v>
      </c>
      <c r="E73" s="104">
        <v>6781</v>
      </c>
      <c r="F73" s="105">
        <v>39213</v>
      </c>
      <c r="G73" s="104">
        <v>8956</v>
      </c>
      <c r="H73" s="97">
        <v>206724</v>
      </c>
    </row>
    <row r="74" spans="2:8" ht="16.5" thickBot="1" thickTop="1">
      <c r="B74" s="81">
        <v>39631</v>
      </c>
      <c r="C74" s="104">
        <v>2169</v>
      </c>
      <c r="D74" s="110">
        <v>167249</v>
      </c>
      <c r="E74" s="104">
        <v>6832</v>
      </c>
      <c r="F74" s="105">
        <v>39059</v>
      </c>
      <c r="G74" s="104">
        <v>9004</v>
      </c>
      <c r="H74" s="97">
        <v>206327</v>
      </c>
    </row>
    <row r="75" spans="2:8" ht="16.5" thickBot="1" thickTop="1">
      <c r="B75" s="81">
        <v>39663</v>
      </c>
      <c r="C75" s="104">
        <v>2149</v>
      </c>
      <c r="D75" s="110">
        <v>166665</v>
      </c>
      <c r="E75" s="104">
        <v>6745</v>
      </c>
      <c r="F75" s="105">
        <v>38308</v>
      </c>
      <c r="G75" s="104">
        <v>8896</v>
      </c>
      <c r="H75" s="97">
        <v>204975</v>
      </c>
    </row>
    <row r="76" spans="2:8" ht="16.5" thickBot="1" thickTop="1">
      <c r="B76" s="81">
        <v>39694</v>
      </c>
      <c r="C76" s="104">
        <v>2164</v>
      </c>
      <c r="D76" s="110">
        <v>167224</v>
      </c>
      <c r="E76" s="104">
        <v>7000</v>
      </c>
      <c r="F76" s="105">
        <v>39349</v>
      </c>
      <c r="G76" s="104">
        <v>9164</v>
      </c>
      <c r="H76" s="113">
        <v>206573</v>
      </c>
    </row>
    <row r="77" spans="2:8" ht="16.5" thickBot="1" thickTop="1">
      <c r="B77" s="81">
        <v>39725</v>
      </c>
      <c r="C77" s="104">
        <v>2157</v>
      </c>
      <c r="D77" s="110">
        <v>166739</v>
      </c>
      <c r="E77" s="104">
        <v>7112</v>
      </c>
      <c r="F77" s="105">
        <v>39773</v>
      </c>
      <c r="G77" s="104">
        <v>9269</v>
      </c>
      <c r="H77" s="97">
        <v>206512</v>
      </c>
    </row>
    <row r="78" spans="2:14" ht="18" thickBot="1" thickTop="1">
      <c r="B78" s="81">
        <v>39756</v>
      </c>
      <c r="C78" s="104">
        <v>2145</v>
      </c>
      <c r="D78" s="110">
        <v>165120</v>
      </c>
      <c r="E78" s="104">
        <v>7007</v>
      </c>
      <c r="F78" s="105">
        <v>38888</v>
      </c>
      <c r="G78" s="104">
        <v>9153</v>
      </c>
      <c r="H78" s="97">
        <v>204015</v>
      </c>
      <c r="I78" s="18"/>
      <c r="J78" s="18"/>
      <c r="K78" s="18"/>
      <c r="L78" s="18"/>
      <c r="M78" s="18"/>
      <c r="N78" s="18"/>
    </row>
    <row r="79" spans="2:14" ht="18" thickBot="1" thickTop="1">
      <c r="B79" s="81">
        <v>39786</v>
      </c>
      <c r="C79" s="104">
        <v>2146</v>
      </c>
      <c r="D79" s="110">
        <v>163794</v>
      </c>
      <c r="E79" s="104">
        <v>7134</v>
      </c>
      <c r="F79" s="95">
        <v>39241</v>
      </c>
      <c r="G79" s="104">
        <v>9281</v>
      </c>
      <c r="H79" s="97">
        <v>203036</v>
      </c>
      <c r="I79" s="19"/>
      <c r="J79" s="19"/>
      <c r="K79" s="19"/>
      <c r="L79" s="19"/>
      <c r="M79" s="19"/>
      <c r="N79" s="19"/>
    </row>
    <row r="80" spans="2:14" ht="18" thickBot="1" thickTop="1">
      <c r="B80" s="79" t="s">
        <v>21</v>
      </c>
      <c r="C80" s="114">
        <f aca="true" t="shared" si="4" ref="C80:H80">SUM(C68:C79)/12</f>
        <v>2158</v>
      </c>
      <c r="D80" s="115">
        <f t="shared" si="4"/>
        <v>166089</v>
      </c>
      <c r="E80" s="114">
        <f t="shared" si="4"/>
        <v>6739</v>
      </c>
      <c r="F80" s="115">
        <f t="shared" si="4"/>
        <v>39115</v>
      </c>
      <c r="G80" s="114">
        <f>SUM(G68:G79)/12</f>
        <v>8898</v>
      </c>
      <c r="H80" s="116">
        <f t="shared" si="4"/>
        <v>205208</v>
      </c>
      <c r="I80" s="18"/>
      <c r="J80" s="18"/>
      <c r="K80" s="18"/>
      <c r="L80" s="18"/>
      <c r="M80" s="18"/>
      <c r="N80" s="18"/>
    </row>
    <row r="81" spans="2:14" ht="18" thickBot="1" thickTop="1">
      <c r="B81" s="325">
        <v>2009</v>
      </c>
      <c r="C81" s="326"/>
      <c r="D81" s="326"/>
      <c r="E81" s="326"/>
      <c r="F81" s="326"/>
      <c r="G81" s="326"/>
      <c r="H81" s="327"/>
      <c r="I81" s="19"/>
      <c r="J81" s="19"/>
      <c r="K81" s="19"/>
      <c r="L81" s="19"/>
      <c r="M81" s="19"/>
      <c r="N81" s="19"/>
    </row>
    <row r="82" spans="2:14" ht="16.5" thickBot="1" thickTop="1">
      <c r="B82" s="82">
        <v>39817</v>
      </c>
      <c r="C82" s="111">
        <v>2151</v>
      </c>
      <c r="D82" s="117">
        <v>181971</v>
      </c>
      <c r="E82" s="111">
        <v>7748</v>
      </c>
      <c r="F82" s="112">
        <v>44728</v>
      </c>
      <c r="G82" s="111">
        <v>9905</v>
      </c>
      <c r="H82" s="113">
        <v>226763</v>
      </c>
      <c r="I82" s="2"/>
      <c r="J82" s="3"/>
      <c r="K82" s="2"/>
      <c r="L82" s="4"/>
      <c r="M82" s="2"/>
      <c r="N82" s="3"/>
    </row>
    <row r="83" spans="2:14" ht="16.5" thickBot="1" thickTop="1">
      <c r="B83" s="82">
        <v>39848</v>
      </c>
      <c r="C83" s="111">
        <v>2136</v>
      </c>
      <c r="D83" s="117">
        <v>182702</v>
      </c>
      <c r="E83" s="111">
        <v>8293</v>
      </c>
      <c r="F83" s="112">
        <v>46947</v>
      </c>
      <c r="G83" s="111">
        <v>10432</v>
      </c>
      <c r="H83" s="113">
        <v>229652</v>
      </c>
      <c r="I83" s="2"/>
      <c r="J83" s="3"/>
      <c r="K83" s="2"/>
      <c r="L83" s="4"/>
      <c r="M83" s="2"/>
      <c r="N83" s="3"/>
    </row>
    <row r="84" spans="2:14" ht="16.5" thickBot="1" thickTop="1">
      <c r="B84" s="83">
        <v>39876</v>
      </c>
      <c r="C84" s="104">
        <v>2126</v>
      </c>
      <c r="D84" s="95">
        <v>183146</v>
      </c>
      <c r="E84" s="104">
        <v>8514</v>
      </c>
      <c r="F84" s="105">
        <v>47856</v>
      </c>
      <c r="G84" s="104">
        <v>10645</v>
      </c>
      <c r="H84" s="97">
        <v>231024</v>
      </c>
      <c r="I84" s="2"/>
      <c r="J84" s="3"/>
      <c r="K84" s="2"/>
      <c r="L84" s="4"/>
      <c r="M84" s="2"/>
      <c r="N84" s="3"/>
    </row>
    <row r="85" spans="2:14" ht="16.5" thickBot="1" thickTop="1">
      <c r="B85" s="83">
        <v>39907</v>
      </c>
      <c r="C85" s="104">
        <v>2111</v>
      </c>
      <c r="D85" s="95">
        <v>182387</v>
      </c>
      <c r="E85" s="104">
        <v>8919</v>
      </c>
      <c r="F85" s="105">
        <v>49188</v>
      </c>
      <c r="G85" s="104">
        <v>11035</v>
      </c>
      <c r="H85" s="97">
        <v>231636</v>
      </c>
      <c r="I85" s="2"/>
      <c r="J85" s="3"/>
      <c r="K85" s="2"/>
      <c r="L85" s="4"/>
      <c r="M85" s="2"/>
      <c r="N85" s="3"/>
    </row>
    <row r="86" spans="2:14" ht="16.5" thickBot="1" thickTop="1">
      <c r="B86" s="83">
        <v>39937</v>
      </c>
      <c r="C86" s="104">
        <v>2106</v>
      </c>
      <c r="D86" s="95">
        <v>183017</v>
      </c>
      <c r="E86" s="104">
        <v>9082</v>
      </c>
      <c r="F86" s="105">
        <v>49985</v>
      </c>
      <c r="G86" s="104">
        <v>11189</v>
      </c>
      <c r="H86" s="97">
        <v>233003</v>
      </c>
      <c r="I86" s="2"/>
      <c r="J86" s="3"/>
      <c r="K86" s="2"/>
      <c r="L86" s="4"/>
      <c r="M86" s="2"/>
      <c r="N86" s="3"/>
    </row>
    <row r="87" spans="2:14" ht="16.5" thickBot="1" thickTop="1">
      <c r="B87" s="78">
        <v>39968</v>
      </c>
      <c r="C87" s="118">
        <v>2099</v>
      </c>
      <c r="D87" s="95">
        <v>183428</v>
      </c>
      <c r="E87" s="104">
        <v>9511</v>
      </c>
      <c r="F87" s="105">
        <v>51203</v>
      </c>
      <c r="G87" s="104">
        <v>11615</v>
      </c>
      <c r="H87" s="119">
        <v>234972</v>
      </c>
      <c r="I87" s="2"/>
      <c r="J87" s="3"/>
      <c r="K87" s="2"/>
      <c r="L87" s="4"/>
      <c r="M87" s="2"/>
      <c r="N87" s="3"/>
    </row>
    <row r="88" spans="2:14" ht="16.5" thickBot="1" thickTop="1">
      <c r="B88" s="78">
        <v>39999</v>
      </c>
      <c r="C88" s="118">
        <v>2105</v>
      </c>
      <c r="D88" s="95">
        <v>185010</v>
      </c>
      <c r="E88" s="104">
        <v>9883</v>
      </c>
      <c r="F88" s="105">
        <v>52222</v>
      </c>
      <c r="G88" s="104">
        <v>11991</v>
      </c>
      <c r="H88" s="119">
        <v>237279</v>
      </c>
      <c r="I88" s="2"/>
      <c r="J88" s="3"/>
      <c r="K88" s="2"/>
      <c r="L88" s="4"/>
      <c r="M88" s="2"/>
      <c r="N88" s="3"/>
    </row>
    <row r="89" spans="2:14" ht="16.5" thickBot="1" thickTop="1">
      <c r="B89" s="78">
        <v>40031</v>
      </c>
      <c r="C89" s="118">
        <v>2105</v>
      </c>
      <c r="D89" s="95">
        <v>185980</v>
      </c>
      <c r="E89" s="104">
        <v>10209</v>
      </c>
      <c r="F89" s="105">
        <v>53259</v>
      </c>
      <c r="G89" s="104">
        <v>12316</v>
      </c>
      <c r="H89" s="119">
        <v>239241</v>
      </c>
      <c r="I89" s="2"/>
      <c r="J89" s="3"/>
      <c r="K89" s="2"/>
      <c r="L89" s="4"/>
      <c r="M89" s="2"/>
      <c r="N89" s="3"/>
    </row>
    <row r="90" spans="2:14" ht="16.5" thickBot="1" thickTop="1">
      <c r="B90" s="78">
        <v>40063</v>
      </c>
      <c r="C90" s="118">
        <v>2095</v>
      </c>
      <c r="D90" s="95">
        <v>187107</v>
      </c>
      <c r="E90" s="104">
        <v>10549</v>
      </c>
      <c r="F90" s="95">
        <v>54862</v>
      </c>
      <c r="G90" s="104">
        <v>12646</v>
      </c>
      <c r="H90" s="119">
        <v>241983</v>
      </c>
      <c r="I90" s="2"/>
      <c r="J90" s="3"/>
      <c r="K90" s="2"/>
      <c r="L90" s="4"/>
      <c r="M90" s="2"/>
      <c r="N90" s="3"/>
    </row>
    <row r="91" spans="2:14" ht="16.5" thickBot="1" thickTop="1">
      <c r="B91" s="78">
        <v>40094</v>
      </c>
      <c r="C91" s="118">
        <v>2099</v>
      </c>
      <c r="D91" s="95">
        <v>187558</v>
      </c>
      <c r="E91" s="104">
        <v>10964</v>
      </c>
      <c r="F91" s="95">
        <v>56753</v>
      </c>
      <c r="G91" s="104">
        <v>13064</v>
      </c>
      <c r="H91" s="119">
        <v>244312</v>
      </c>
      <c r="I91" s="2"/>
      <c r="J91" s="3"/>
      <c r="K91" s="2"/>
      <c r="L91" s="4"/>
      <c r="M91" s="2"/>
      <c r="N91" s="3"/>
    </row>
    <row r="92" spans="2:14" ht="16.5" thickBot="1" thickTop="1">
      <c r="B92" s="78">
        <v>40126</v>
      </c>
      <c r="C92" s="118">
        <v>2088</v>
      </c>
      <c r="D92" s="95">
        <v>188418</v>
      </c>
      <c r="E92" s="118">
        <v>11222</v>
      </c>
      <c r="F92" s="95">
        <v>57335</v>
      </c>
      <c r="G92" s="118">
        <v>13315</v>
      </c>
      <c r="H92" s="95">
        <v>245769</v>
      </c>
      <c r="I92" s="2"/>
      <c r="J92" s="3"/>
      <c r="K92" s="2"/>
      <c r="L92" s="4"/>
      <c r="M92" s="2"/>
      <c r="N92" s="3"/>
    </row>
    <row r="93" spans="2:14" ht="16.5" thickBot="1" thickTop="1">
      <c r="B93" s="78">
        <v>40157</v>
      </c>
      <c r="C93" s="118">
        <v>2087</v>
      </c>
      <c r="D93" s="95">
        <v>188704</v>
      </c>
      <c r="E93" s="118">
        <v>11507</v>
      </c>
      <c r="F93" s="95">
        <v>58444</v>
      </c>
      <c r="G93" s="118">
        <v>13596</v>
      </c>
      <c r="H93" s="95">
        <v>247150</v>
      </c>
      <c r="I93" s="2"/>
      <c r="J93" s="3"/>
      <c r="K93" s="2"/>
      <c r="L93" s="4"/>
      <c r="M93" s="2"/>
      <c r="N93" s="3"/>
    </row>
    <row r="94" spans="2:14" ht="16.5" thickBot="1" thickTop="1">
      <c r="B94" s="79" t="s">
        <v>30</v>
      </c>
      <c r="C94" s="114">
        <f aca="true" t="shared" si="5" ref="C94:H94">SUM(C82:C93)/12</f>
        <v>2109</v>
      </c>
      <c r="D94" s="115">
        <f t="shared" si="5"/>
        <v>184952</v>
      </c>
      <c r="E94" s="114">
        <f t="shared" si="5"/>
        <v>9700</v>
      </c>
      <c r="F94" s="115">
        <f t="shared" si="5"/>
        <v>51899</v>
      </c>
      <c r="G94" s="114">
        <f t="shared" si="5"/>
        <v>11812</v>
      </c>
      <c r="H94" s="116">
        <f t="shared" si="5"/>
        <v>236899</v>
      </c>
      <c r="I94" s="2"/>
      <c r="J94" s="3"/>
      <c r="K94" s="2"/>
      <c r="L94" s="4"/>
      <c r="M94" s="2"/>
      <c r="N94" s="3"/>
    </row>
    <row r="95" spans="2:14" ht="16.5" thickBot="1" thickTop="1">
      <c r="B95" s="325">
        <v>2010</v>
      </c>
      <c r="C95" s="326"/>
      <c r="D95" s="326"/>
      <c r="E95" s="326"/>
      <c r="F95" s="326"/>
      <c r="G95" s="326"/>
      <c r="H95" s="327"/>
      <c r="I95" s="2"/>
      <c r="J95" s="3"/>
      <c r="K95" s="2"/>
      <c r="L95" s="4"/>
      <c r="M95" s="2"/>
      <c r="N95" s="3"/>
    </row>
    <row r="96" spans="2:14" ht="18" customHeight="1" thickBot="1" thickTop="1">
      <c r="B96" s="70"/>
      <c r="C96" s="511" t="s">
        <v>3</v>
      </c>
      <c r="D96" s="512"/>
      <c r="E96" s="511" t="s">
        <v>4</v>
      </c>
      <c r="F96" s="512"/>
      <c r="G96" s="511" t="s">
        <v>5</v>
      </c>
      <c r="H96" s="512"/>
      <c r="I96" s="2"/>
      <c r="J96" s="3"/>
      <c r="K96" s="2"/>
      <c r="L96" s="4"/>
      <c r="M96" s="2"/>
      <c r="N96" s="3"/>
    </row>
    <row r="97" spans="2:8" ht="18" thickBot="1">
      <c r="B97" s="71" t="s">
        <v>6</v>
      </c>
      <c r="C97" s="85" t="s">
        <v>7</v>
      </c>
      <c r="D97" s="86" t="s">
        <v>8</v>
      </c>
      <c r="E97" s="85" t="s">
        <v>7</v>
      </c>
      <c r="F97" s="86" t="s">
        <v>8</v>
      </c>
      <c r="G97" s="85" t="s">
        <v>7</v>
      </c>
      <c r="H97" s="86" t="s">
        <v>8</v>
      </c>
    </row>
    <row r="98" spans="2:9" ht="16.5" thickBot="1" thickTop="1">
      <c r="B98" s="78">
        <v>40188</v>
      </c>
      <c r="C98" s="118">
        <v>2050</v>
      </c>
      <c r="D98" s="95">
        <v>188028</v>
      </c>
      <c r="E98" s="118">
        <v>11471</v>
      </c>
      <c r="F98" s="95">
        <v>59027</v>
      </c>
      <c r="G98" s="118">
        <v>13526</v>
      </c>
      <c r="H98" s="95">
        <v>247205</v>
      </c>
      <c r="I98" s="1"/>
    </row>
    <row r="99" spans="2:9" ht="16.5" thickBot="1" thickTop="1">
      <c r="B99" s="78">
        <v>40220</v>
      </c>
      <c r="C99" s="118">
        <v>2053</v>
      </c>
      <c r="D99" s="95">
        <v>189523</v>
      </c>
      <c r="E99" s="118">
        <v>11967</v>
      </c>
      <c r="F99" s="95">
        <v>60954</v>
      </c>
      <c r="G99" s="118">
        <v>14024</v>
      </c>
      <c r="H99" s="95">
        <v>250502</v>
      </c>
      <c r="I99" s="1"/>
    </row>
    <row r="100" spans="2:9" ht="16.5" thickBot="1" thickTop="1">
      <c r="B100" s="78">
        <v>40249</v>
      </c>
      <c r="C100" s="118">
        <v>2056</v>
      </c>
      <c r="D100" s="95">
        <v>190615</v>
      </c>
      <c r="E100" s="118">
        <v>12424</v>
      </c>
      <c r="F100" s="95">
        <v>63164</v>
      </c>
      <c r="G100" s="118">
        <v>14482</v>
      </c>
      <c r="H100" s="95">
        <v>253819</v>
      </c>
      <c r="I100" s="1"/>
    </row>
    <row r="101" spans="2:9" ht="16.5" thickBot="1" thickTop="1">
      <c r="B101" s="78">
        <v>40280</v>
      </c>
      <c r="C101" s="118">
        <v>2038</v>
      </c>
      <c r="D101" s="95">
        <v>191588</v>
      </c>
      <c r="E101" s="118">
        <v>12761</v>
      </c>
      <c r="F101" s="95">
        <v>64408</v>
      </c>
      <c r="G101" s="118">
        <v>14802</v>
      </c>
      <c r="H101" s="95">
        <v>256161</v>
      </c>
      <c r="I101" s="1"/>
    </row>
    <row r="102" spans="2:9" ht="16.5" thickBot="1" thickTop="1">
      <c r="B102" s="78">
        <v>40310</v>
      </c>
      <c r="C102" s="118">
        <v>2039</v>
      </c>
      <c r="D102" s="95">
        <v>193318</v>
      </c>
      <c r="E102" s="118">
        <v>12974</v>
      </c>
      <c r="F102" s="95">
        <v>65511</v>
      </c>
      <c r="G102" s="118">
        <v>15015</v>
      </c>
      <c r="H102" s="95">
        <v>258845</v>
      </c>
      <c r="I102" s="1"/>
    </row>
    <row r="103" spans="2:9" ht="16.5" thickBot="1" thickTop="1">
      <c r="B103" s="84">
        <v>40339</v>
      </c>
      <c r="C103" s="118">
        <v>2044</v>
      </c>
      <c r="D103" s="95">
        <v>194565</v>
      </c>
      <c r="E103" s="118">
        <v>13177</v>
      </c>
      <c r="F103" s="95">
        <v>66557</v>
      </c>
      <c r="G103" s="118">
        <v>15226</v>
      </c>
      <c r="H103" s="95">
        <v>261144</v>
      </c>
      <c r="I103" s="1"/>
    </row>
    <row r="104" spans="2:9" ht="16.5" thickBot="1" thickTop="1">
      <c r="B104" s="84">
        <v>40369</v>
      </c>
      <c r="C104" s="118">
        <v>2042</v>
      </c>
      <c r="D104" s="95">
        <v>195843</v>
      </c>
      <c r="E104" s="118">
        <v>13403</v>
      </c>
      <c r="F104" s="95">
        <v>67665</v>
      </c>
      <c r="G104" s="118">
        <v>15447</v>
      </c>
      <c r="H104" s="95">
        <v>263529</v>
      </c>
      <c r="I104" s="1"/>
    </row>
    <row r="105" spans="2:9" ht="16.5" thickBot="1" thickTop="1">
      <c r="B105" s="84">
        <v>40400</v>
      </c>
      <c r="C105" s="118">
        <v>2042</v>
      </c>
      <c r="D105" s="95">
        <v>195232</v>
      </c>
      <c r="E105" s="118">
        <v>13438</v>
      </c>
      <c r="F105" s="95">
        <v>66430</v>
      </c>
      <c r="G105" s="118">
        <v>15486</v>
      </c>
      <c r="H105" s="95">
        <v>262153</v>
      </c>
      <c r="I105" s="1"/>
    </row>
    <row r="106" spans="2:9" ht="16.5" thickBot="1" thickTop="1">
      <c r="B106" s="84">
        <v>40431</v>
      </c>
      <c r="C106" s="118">
        <v>2026</v>
      </c>
      <c r="D106" s="95">
        <v>196801</v>
      </c>
      <c r="E106" s="118">
        <v>13658</v>
      </c>
      <c r="F106" s="95">
        <v>67196</v>
      </c>
      <c r="G106" s="118">
        <v>15687</v>
      </c>
      <c r="H106" s="95">
        <v>264008</v>
      </c>
      <c r="I106" s="1"/>
    </row>
    <row r="107" spans="2:9" ht="16.5" thickBot="1" thickTop="1">
      <c r="B107" s="84">
        <v>40452</v>
      </c>
      <c r="C107" s="118">
        <v>2018</v>
      </c>
      <c r="D107" s="95">
        <v>197690</v>
      </c>
      <c r="E107" s="118">
        <v>13560</v>
      </c>
      <c r="F107" s="95">
        <v>66996</v>
      </c>
      <c r="G107" s="118">
        <v>15580</v>
      </c>
      <c r="H107" s="95">
        <v>264688</v>
      </c>
      <c r="I107" s="1"/>
    </row>
    <row r="108" spans="2:9" ht="16.5" thickBot="1" thickTop="1">
      <c r="B108" s="84">
        <v>40483</v>
      </c>
      <c r="C108" s="118">
        <v>2011</v>
      </c>
      <c r="D108" s="95">
        <v>197940</v>
      </c>
      <c r="E108" s="118">
        <v>13888</v>
      </c>
      <c r="F108" s="95">
        <v>68218</v>
      </c>
      <c r="G108" s="118">
        <v>15902</v>
      </c>
      <c r="H108" s="95">
        <v>266177</v>
      </c>
      <c r="I108" s="1"/>
    </row>
    <row r="109" spans="2:9" ht="16.5" thickBot="1" thickTop="1">
      <c r="B109" s="84">
        <v>40513</v>
      </c>
      <c r="C109" s="118">
        <v>2003</v>
      </c>
      <c r="D109" s="95">
        <v>198214</v>
      </c>
      <c r="E109" s="118">
        <v>14075</v>
      </c>
      <c r="F109" s="95">
        <v>68720</v>
      </c>
      <c r="G109" s="118">
        <v>16086</v>
      </c>
      <c r="H109" s="95">
        <v>267213</v>
      </c>
      <c r="I109" s="1"/>
    </row>
    <row r="110" spans="2:14" ht="16.5" thickBot="1" thickTop="1">
      <c r="B110" s="79" t="s">
        <v>98</v>
      </c>
      <c r="C110" s="114">
        <f aca="true" t="shared" si="6" ref="C110:H110">SUM(C98:C109)/12</f>
        <v>2035</v>
      </c>
      <c r="D110" s="115">
        <f t="shared" si="6"/>
        <v>194113</v>
      </c>
      <c r="E110" s="114">
        <f>SUM(E98:E109)/12</f>
        <v>13066</v>
      </c>
      <c r="F110" s="115">
        <f t="shared" si="6"/>
        <v>65404</v>
      </c>
      <c r="G110" s="114">
        <f t="shared" si="6"/>
        <v>15105</v>
      </c>
      <c r="H110" s="116">
        <f t="shared" si="6"/>
        <v>259620</v>
      </c>
      <c r="I110" s="1"/>
      <c r="J110" s="3"/>
      <c r="K110" s="2"/>
      <c r="L110" s="4"/>
      <c r="M110" s="2"/>
      <c r="N110" s="3"/>
    </row>
    <row r="111" spans="2:9" ht="16.5" thickBot="1" thickTop="1">
      <c r="B111" s="325">
        <v>2011</v>
      </c>
      <c r="C111" s="326"/>
      <c r="D111" s="326"/>
      <c r="E111" s="326"/>
      <c r="F111" s="326"/>
      <c r="G111" s="326"/>
      <c r="H111" s="327"/>
      <c r="I111" s="1"/>
    </row>
    <row r="112" spans="2:9" ht="18" customHeight="1" thickBot="1" thickTop="1">
      <c r="B112" s="70"/>
      <c r="C112" s="511" t="s">
        <v>3</v>
      </c>
      <c r="D112" s="512"/>
      <c r="E112" s="511" t="s">
        <v>4</v>
      </c>
      <c r="F112" s="512"/>
      <c r="G112" s="511" t="s">
        <v>5</v>
      </c>
      <c r="H112" s="512"/>
      <c r="I112" s="1"/>
    </row>
    <row r="113" spans="2:9" ht="18" thickBot="1">
      <c r="B113" s="71" t="s">
        <v>6</v>
      </c>
      <c r="C113" s="85" t="s">
        <v>7</v>
      </c>
      <c r="D113" s="86" t="s">
        <v>8</v>
      </c>
      <c r="E113" s="85" t="s">
        <v>7</v>
      </c>
      <c r="F113" s="86" t="s">
        <v>8</v>
      </c>
      <c r="G113" s="85" t="s">
        <v>7</v>
      </c>
      <c r="H113" s="86" t="s">
        <v>8</v>
      </c>
      <c r="I113" s="1"/>
    </row>
    <row r="114" spans="2:9" ht="16.5" thickBot="1" thickTop="1">
      <c r="B114" s="84">
        <v>40544</v>
      </c>
      <c r="C114" s="118">
        <v>1944</v>
      </c>
      <c r="D114" s="105">
        <v>192927</v>
      </c>
      <c r="E114" s="171">
        <v>14075</v>
      </c>
      <c r="F114" s="105">
        <v>69851</v>
      </c>
      <c r="G114" s="171">
        <v>16021</v>
      </c>
      <c r="H114" s="105">
        <v>262798</v>
      </c>
      <c r="I114" s="1"/>
    </row>
    <row r="115" spans="2:9" ht="16.5" thickBot="1" thickTop="1">
      <c r="B115" s="84">
        <v>40581</v>
      </c>
      <c r="C115" s="171">
        <v>1922</v>
      </c>
      <c r="D115" s="105">
        <v>193121</v>
      </c>
      <c r="E115" s="171">
        <v>14267</v>
      </c>
      <c r="F115" s="105">
        <v>71041</v>
      </c>
      <c r="G115" s="171">
        <v>16195</v>
      </c>
      <c r="H115" s="105">
        <v>264224</v>
      </c>
      <c r="I115" s="1"/>
    </row>
    <row r="116" spans="2:9" ht="16.5" thickBot="1" thickTop="1">
      <c r="B116" s="84">
        <v>40613</v>
      </c>
      <c r="C116" s="171">
        <v>1846</v>
      </c>
      <c r="D116" s="105">
        <v>171312</v>
      </c>
      <c r="E116" s="171">
        <v>13881</v>
      </c>
      <c r="F116" s="105">
        <v>64721</v>
      </c>
      <c r="G116" s="171">
        <v>15732</v>
      </c>
      <c r="H116" s="105">
        <v>236466</v>
      </c>
      <c r="I116" s="1"/>
    </row>
    <row r="117" spans="2:11" s="6" customFormat="1" ht="16.5" thickBot="1" thickTop="1">
      <c r="B117" s="84">
        <v>40644</v>
      </c>
      <c r="C117" s="171">
        <v>1829</v>
      </c>
      <c r="D117" s="105">
        <v>171579</v>
      </c>
      <c r="E117" s="171">
        <v>14122</v>
      </c>
      <c r="F117" s="105">
        <v>65639</v>
      </c>
      <c r="G117" s="171">
        <v>15953</v>
      </c>
      <c r="H117" s="105">
        <v>237251</v>
      </c>
      <c r="I117" s="1"/>
      <c r="K117"/>
    </row>
    <row r="118" spans="2:12" s="6" customFormat="1" ht="16.5" thickBot="1" thickTop="1">
      <c r="B118" s="216">
        <v>40675</v>
      </c>
      <c r="C118" s="212">
        <v>1828</v>
      </c>
      <c r="D118" s="213">
        <v>172240</v>
      </c>
      <c r="E118" s="212">
        <v>14276</v>
      </c>
      <c r="F118" s="213">
        <v>66084</v>
      </c>
      <c r="G118" s="212">
        <f>C118+E118</f>
        <v>16104</v>
      </c>
      <c r="H118" s="213">
        <f>D118+F118</f>
        <v>238324</v>
      </c>
      <c r="I118" s="1"/>
      <c r="K118" s="170"/>
      <c r="L118"/>
    </row>
    <row r="119" spans="2:12" s="6" customFormat="1" ht="16.5" thickBot="1" thickTop="1">
      <c r="B119" s="216">
        <v>40707</v>
      </c>
      <c r="C119" s="212">
        <v>1821</v>
      </c>
      <c r="D119" s="213">
        <v>173307</v>
      </c>
      <c r="E119" s="212">
        <v>14580</v>
      </c>
      <c r="F119" s="213">
        <v>67466</v>
      </c>
      <c r="G119" s="212">
        <v>16403</v>
      </c>
      <c r="H119" s="213">
        <v>240879</v>
      </c>
      <c r="I119" s="1"/>
      <c r="L119"/>
    </row>
    <row r="120" spans="2:12" s="6" customFormat="1" ht="16.5" thickBot="1" thickTop="1">
      <c r="B120" s="216">
        <v>40738</v>
      </c>
      <c r="C120" s="212">
        <v>1809</v>
      </c>
      <c r="D120" s="213">
        <v>173709</v>
      </c>
      <c r="E120" s="212">
        <v>14720</v>
      </c>
      <c r="F120" s="213">
        <v>68736</v>
      </c>
      <c r="G120" s="212">
        <v>16530</v>
      </c>
      <c r="H120" s="213">
        <v>242460</v>
      </c>
      <c r="I120" s="1"/>
      <c r="J120" s="170"/>
      <c r="L120"/>
    </row>
    <row r="121" spans="2:12" s="6" customFormat="1" ht="16.5" thickBot="1" thickTop="1">
      <c r="B121" s="216">
        <v>40770</v>
      </c>
      <c r="C121" s="212">
        <v>1802</v>
      </c>
      <c r="D121" s="213">
        <v>173720</v>
      </c>
      <c r="E121" s="212">
        <v>14888</v>
      </c>
      <c r="F121" s="213">
        <v>69515</v>
      </c>
      <c r="G121" s="212">
        <v>16691</v>
      </c>
      <c r="H121" s="213">
        <v>243257</v>
      </c>
      <c r="I121" s="1"/>
      <c r="J121" s="170"/>
      <c r="L121"/>
    </row>
    <row r="122" spans="2:12" s="6" customFormat="1" ht="16.5" thickBot="1" thickTop="1">
      <c r="B122" s="216">
        <v>40797</v>
      </c>
      <c r="C122" s="212">
        <v>1801</v>
      </c>
      <c r="D122" s="213">
        <v>173043</v>
      </c>
      <c r="E122" s="212">
        <v>15132</v>
      </c>
      <c r="F122" s="213">
        <v>70181</v>
      </c>
      <c r="G122" s="212">
        <v>16936</v>
      </c>
      <c r="H122" s="213">
        <v>243279</v>
      </c>
      <c r="I122" s="1"/>
      <c r="L122"/>
    </row>
    <row r="123" spans="2:12" s="6" customFormat="1" ht="16.5" thickBot="1" thickTop="1">
      <c r="B123" s="216">
        <v>40817</v>
      </c>
      <c r="C123" s="212">
        <v>1789</v>
      </c>
      <c r="D123" s="213">
        <v>173281</v>
      </c>
      <c r="E123" s="212">
        <v>15361</v>
      </c>
      <c r="F123" s="213">
        <v>70946</v>
      </c>
      <c r="G123" s="212">
        <v>17153</v>
      </c>
      <c r="H123" s="213">
        <v>244314</v>
      </c>
      <c r="I123" s="1"/>
      <c r="L123" s="170"/>
    </row>
    <row r="124" spans="2:11" s="6" customFormat="1" ht="16.5" thickBot="1" thickTop="1">
      <c r="B124" s="216">
        <v>40848</v>
      </c>
      <c r="C124" s="212">
        <v>1806</v>
      </c>
      <c r="D124" s="213">
        <v>173349</v>
      </c>
      <c r="E124" s="212">
        <v>15485</v>
      </c>
      <c r="F124" s="213">
        <v>71119</v>
      </c>
      <c r="G124" s="212">
        <v>17293</v>
      </c>
      <c r="H124" s="213">
        <v>244685</v>
      </c>
      <c r="I124" s="1"/>
      <c r="K124" s="170"/>
    </row>
    <row r="125" spans="2:9" s="6" customFormat="1" ht="16.5" thickBot="1" thickTop="1">
      <c r="B125" s="216">
        <v>40888</v>
      </c>
      <c r="C125" s="212">
        <v>1807</v>
      </c>
      <c r="D125" s="213">
        <v>173813</v>
      </c>
      <c r="E125" s="212">
        <v>15671</v>
      </c>
      <c r="F125" s="213">
        <v>71591</v>
      </c>
      <c r="G125" s="212">
        <v>17481</v>
      </c>
      <c r="H125" s="213">
        <v>245481</v>
      </c>
      <c r="I125" s="1"/>
    </row>
    <row r="126" spans="2:14" ht="16.5" thickBot="1" thickTop="1">
      <c r="B126" s="79" t="s">
        <v>126</v>
      </c>
      <c r="C126" s="114">
        <f aca="true" t="shared" si="7" ref="C126:H126">SUM(C114:C125)/12</f>
        <v>1834</v>
      </c>
      <c r="D126" s="115">
        <f t="shared" si="7"/>
        <v>176283</v>
      </c>
      <c r="E126" s="114">
        <f t="shared" si="7"/>
        <v>14705</v>
      </c>
      <c r="F126" s="115">
        <f t="shared" si="7"/>
        <v>68908</v>
      </c>
      <c r="G126" s="114">
        <f t="shared" si="7"/>
        <v>16541</v>
      </c>
      <c r="H126" s="116">
        <f t="shared" si="7"/>
        <v>245285</v>
      </c>
      <c r="I126" s="1"/>
      <c r="J126" s="3"/>
      <c r="K126" s="2"/>
      <c r="L126" s="4"/>
      <c r="M126" s="2"/>
      <c r="N126" s="3"/>
    </row>
    <row r="127" spans="2:9" ht="16.5" thickBot="1" thickTop="1">
      <c r="B127" s="331">
        <v>2012</v>
      </c>
      <c r="C127" s="332"/>
      <c r="D127" s="332"/>
      <c r="E127" s="332"/>
      <c r="F127" s="332"/>
      <c r="G127" s="332"/>
      <c r="H127" s="333"/>
      <c r="I127" s="1"/>
    </row>
    <row r="128" spans="2:9" ht="18" customHeight="1" thickBot="1">
      <c r="B128" s="218"/>
      <c r="C128" s="508" t="s">
        <v>3</v>
      </c>
      <c r="D128" s="509"/>
      <c r="E128" s="508" t="s">
        <v>4</v>
      </c>
      <c r="F128" s="509"/>
      <c r="G128" s="508" t="s">
        <v>5</v>
      </c>
      <c r="H128" s="510"/>
      <c r="I128" s="1"/>
    </row>
    <row r="129" spans="2:12" ht="18" thickBot="1">
      <c r="B129" s="219" t="s">
        <v>6</v>
      </c>
      <c r="C129" s="220" t="s">
        <v>7</v>
      </c>
      <c r="D129" s="221" t="s">
        <v>8</v>
      </c>
      <c r="E129" s="220" t="s">
        <v>7</v>
      </c>
      <c r="F129" s="221" t="s">
        <v>8</v>
      </c>
      <c r="G129" s="220" t="s">
        <v>7</v>
      </c>
      <c r="H129" s="220" t="s">
        <v>8</v>
      </c>
      <c r="I129" s="1"/>
      <c r="L129" s="24"/>
    </row>
    <row r="130" spans="2:9" ht="16.5" thickBot="1" thickTop="1">
      <c r="B130" s="84">
        <v>40920</v>
      </c>
      <c r="C130" s="118">
        <v>1726</v>
      </c>
      <c r="D130" s="213">
        <v>166621</v>
      </c>
      <c r="E130" s="217">
        <v>15762</v>
      </c>
      <c r="F130" s="213">
        <v>71752</v>
      </c>
      <c r="G130" s="217">
        <v>17495</v>
      </c>
      <c r="H130" s="213">
        <v>238773</v>
      </c>
      <c r="I130" s="1"/>
    </row>
    <row r="131" spans="2:8" s="6" customFormat="1" ht="16.5" thickBot="1" thickTop="1">
      <c r="B131" s="84">
        <v>40951</v>
      </c>
      <c r="C131" s="171">
        <v>1715</v>
      </c>
      <c r="D131" s="222">
        <v>167735</v>
      </c>
      <c r="E131" s="223">
        <v>15910</v>
      </c>
      <c r="F131" s="222">
        <v>71394</v>
      </c>
      <c r="G131" s="217">
        <v>17628</v>
      </c>
      <c r="H131" s="213">
        <v>239359</v>
      </c>
    </row>
    <row r="132" spans="2:8" s="6" customFormat="1" ht="16.5" thickBot="1" thickTop="1">
      <c r="B132" s="84">
        <v>40980</v>
      </c>
      <c r="C132" s="171">
        <v>1711</v>
      </c>
      <c r="D132" s="222">
        <v>168080</v>
      </c>
      <c r="E132" s="223">
        <v>15986</v>
      </c>
      <c r="F132" s="222">
        <v>71030</v>
      </c>
      <c r="G132" s="217">
        <v>17698</v>
      </c>
      <c r="H132" s="213">
        <v>239270</v>
      </c>
    </row>
    <row r="133" spans="2:8" s="6" customFormat="1" ht="16.5" thickBot="1" thickTop="1">
      <c r="B133" s="84">
        <v>41011</v>
      </c>
      <c r="C133" s="171">
        <v>1683</v>
      </c>
      <c r="D133" s="222">
        <v>168036</v>
      </c>
      <c r="E133" s="223">
        <v>16122</v>
      </c>
      <c r="F133" s="222">
        <v>70974</v>
      </c>
      <c r="G133" s="217">
        <v>17808</v>
      </c>
      <c r="H133" s="213">
        <v>239137</v>
      </c>
    </row>
    <row r="134" spans="2:8" s="6" customFormat="1" ht="16.5" thickBot="1" thickTop="1">
      <c r="B134" s="216">
        <v>41041</v>
      </c>
      <c r="C134" s="171">
        <v>1669</v>
      </c>
      <c r="D134" s="222">
        <v>167817</v>
      </c>
      <c r="E134" s="223">
        <v>16182</v>
      </c>
      <c r="F134" s="222">
        <v>71050</v>
      </c>
      <c r="G134" s="217">
        <v>17853</v>
      </c>
      <c r="H134" s="213">
        <v>238933</v>
      </c>
    </row>
    <row r="135" spans="2:8" s="6" customFormat="1" ht="16.5" thickBot="1" thickTop="1">
      <c r="B135" s="216">
        <v>41072</v>
      </c>
      <c r="C135" s="171">
        <v>1660</v>
      </c>
      <c r="D135" s="222">
        <v>169097</v>
      </c>
      <c r="E135" s="223">
        <v>16316</v>
      </c>
      <c r="F135" s="222">
        <v>70847</v>
      </c>
      <c r="G135" s="217">
        <v>17982</v>
      </c>
      <c r="H135" s="213">
        <v>240546</v>
      </c>
    </row>
    <row r="136" spans="2:8" s="7" customFormat="1" ht="16.5" thickBot="1" thickTop="1">
      <c r="B136" s="365">
        <v>41102</v>
      </c>
      <c r="C136" s="366">
        <v>1477</v>
      </c>
      <c r="D136" s="222">
        <v>162928</v>
      </c>
      <c r="E136" s="223">
        <v>16568</v>
      </c>
      <c r="F136" s="222">
        <v>77788</v>
      </c>
      <c r="G136" s="223">
        <v>18047</v>
      </c>
      <c r="H136" s="367">
        <v>240738</v>
      </c>
    </row>
    <row r="137" spans="2:8" s="6" customFormat="1" ht="16.5" thickBot="1" thickTop="1">
      <c r="B137" s="355">
        <v>41133</v>
      </c>
      <c r="C137" s="356">
        <v>1471</v>
      </c>
      <c r="D137" s="213">
        <v>163131</v>
      </c>
      <c r="E137" s="217">
        <v>16745</v>
      </c>
      <c r="F137" s="213">
        <v>78073</v>
      </c>
      <c r="G137" s="217">
        <v>18216</v>
      </c>
      <c r="H137" s="213">
        <v>241204</v>
      </c>
    </row>
    <row r="138" spans="2:8" s="6" customFormat="1" ht="16.5" thickBot="1" thickTop="1">
      <c r="B138" s="216">
        <v>41157</v>
      </c>
      <c r="C138" s="171">
        <v>1463</v>
      </c>
      <c r="D138" s="222">
        <v>163441</v>
      </c>
      <c r="E138" s="223">
        <v>16919</v>
      </c>
      <c r="F138" s="222">
        <v>78701</v>
      </c>
      <c r="G138" s="217">
        <v>18383</v>
      </c>
      <c r="H138" s="213">
        <v>242169</v>
      </c>
    </row>
    <row r="139" spans="2:8" s="6" customFormat="1" ht="16.5" thickBot="1" thickTop="1">
      <c r="B139" s="216">
        <v>41186</v>
      </c>
      <c r="C139" s="171">
        <v>1460</v>
      </c>
      <c r="D139" s="222">
        <v>163525</v>
      </c>
      <c r="E139" s="171">
        <v>17117</v>
      </c>
      <c r="F139" s="222">
        <v>80166</v>
      </c>
      <c r="G139" s="171">
        <v>18577</v>
      </c>
      <c r="H139" s="222">
        <v>243691</v>
      </c>
    </row>
    <row r="140" spans="2:8" s="6" customFormat="1" ht="16.5" thickBot="1" thickTop="1">
      <c r="B140" s="216">
        <v>41220</v>
      </c>
      <c r="C140" s="171">
        <v>1449</v>
      </c>
      <c r="D140" s="222">
        <v>163631</v>
      </c>
      <c r="E140" s="104">
        <v>17246</v>
      </c>
      <c r="F140" s="222">
        <v>80415</v>
      </c>
      <c r="G140" s="171">
        <v>18696</v>
      </c>
      <c r="H140" s="222">
        <v>244133</v>
      </c>
    </row>
    <row r="141" spans="2:8" s="6" customFormat="1" ht="16.5" thickBot="1" thickTop="1">
      <c r="B141" s="216">
        <v>41251</v>
      </c>
      <c r="C141" s="171">
        <v>1437</v>
      </c>
      <c r="D141" s="222">
        <v>163089</v>
      </c>
      <c r="E141" s="104">
        <v>17302</v>
      </c>
      <c r="F141" s="222">
        <v>80495</v>
      </c>
      <c r="G141" s="171">
        <v>18740</v>
      </c>
      <c r="H141" s="222">
        <v>243597</v>
      </c>
    </row>
    <row r="142" spans="2:8" s="6" customFormat="1" ht="16.5" thickBot="1" thickTop="1">
      <c r="B142" s="79" t="s">
        <v>148</v>
      </c>
      <c r="C142" s="114">
        <f aca="true" t="shared" si="8" ref="C142:H142">SUM(C130:C141)/12</f>
        <v>1577</v>
      </c>
      <c r="D142" s="115">
        <f t="shared" si="8"/>
        <v>165594</v>
      </c>
      <c r="E142" s="114">
        <f t="shared" si="8"/>
        <v>16515</v>
      </c>
      <c r="F142" s="115">
        <f t="shared" si="8"/>
        <v>75224</v>
      </c>
      <c r="G142" s="314">
        <f t="shared" si="8"/>
        <v>18094</v>
      </c>
      <c r="H142" s="116">
        <f t="shared" si="8"/>
        <v>240963</v>
      </c>
    </row>
    <row r="143" spans="2:8" s="6" customFormat="1" ht="16.5" thickBot="1" thickTop="1">
      <c r="B143" s="300"/>
      <c r="C143" s="120"/>
      <c r="D143" s="301"/>
      <c r="E143" s="120"/>
      <c r="F143" s="301"/>
      <c r="G143" s="120"/>
      <c r="H143" s="301"/>
    </row>
    <row r="144" spans="2:8" s="6" customFormat="1" ht="16.5" thickBot="1" thickTop="1">
      <c r="B144" s="331">
        <v>2013</v>
      </c>
      <c r="C144" s="332"/>
      <c r="D144" s="332"/>
      <c r="E144" s="332"/>
      <c r="F144" s="332"/>
      <c r="G144" s="332"/>
      <c r="H144" s="333"/>
    </row>
    <row r="145" spans="2:8" s="6" customFormat="1" ht="18" thickBot="1">
      <c r="B145" s="218"/>
      <c r="C145" s="508" t="s">
        <v>3</v>
      </c>
      <c r="D145" s="509"/>
      <c r="E145" s="508" t="s">
        <v>4</v>
      </c>
      <c r="F145" s="509"/>
      <c r="G145" s="508" t="s">
        <v>5</v>
      </c>
      <c r="H145" s="510"/>
    </row>
    <row r="146" spans="2:8" s="6" customFormat="1" ht="18" thickBot="1">
      <c r="B146" s="219" t="s">
        <v>6</v>
      </c>
      <c r="C146" s="220" t="s">
        <v>7</v>
      </c>
      <c r="D146" s="221" t="s">
        <v>8</v>
      </c>
      <c r="E146" s="220" t="s">
        <v>7</v>
      </c>
      <c r="F146" s="221" t="s">
        <v>8</v>
      </c>
      <c r="G146" s="220" t="s">
        <v>7</v>
      </c>
      <c r="H146" s="220" t="s">
        <v>8</v>
      </c>
    </row>
    <row r="147" spans="2:9" s="6" customFormat="1" ht="16.5" thickBot="1" thickTop="1">
      <c r="B147" s="84">
        <v>41286</v>
      </c>
      <c r="C147" s="118">
        <v>1417</v>
      </c>
      <c r="D147" s="213">
        <v>160524</v>
      </c>
      <c r="E147" s="217">
        <v>17394</v>
      </c>
      <c r="F147" s="213">
        <v>80104</v>
      </c>
      <c r="G147" s="217">
        <v>18814</v>
      </c>
      <c r="H147" s="213">
        <v>240858</v>
      </c>
      <c r="I147" s="170"/>
    </row>
    <row r="148" spans="2:9" s="6" customFormat="1" ht="16.5" thickBot="1" thickTop="1">
      <c r="B148" s="84">
        <v>41317</v>
      </c>
      <c r="C148" s="171">
        <v>1419</v>
      </c>
      <c r="D148" s="222">
        <v>162538</v>
      </c>
      <c r="E148" s="223">
        <v>17534</v>
      </c>
      <c r="F148" s="222">
        <v>80056</v>
      </c>
      <c r="G148" s="217">
        <v>18956</v>
      </c>
      <c r="H148" s="213">
        <v>242676</v>
      </c>
      <c r="I148" s="170"/>
    </row>
    <row r="149" spans="2:9" s="6" customFormat="1" ht="16.5" thickBot="1" thickTop="1">
      <c r="B149" s="84">
        <v>41345</v>
      </c>
      <c r="C149" s="171">
        <v>1422</v>
      </c>
      <c r="D149" s="222">
        <v>164322</v>
      </c>
      <c r="E149" s="223">
        <v>17798</v>
      </c>
      <c r="F149" s="222">
        <v>79827</v>
      </c>
      <c r="G149" s="217">
        <v>19222</v>
      </c>
      <c r="H149" s="213">
        <v>244251</v>
      </c>
      <c r="I149" s="170"/>
    </row>
    <row r="150" spans="2:10" s="6" customFormat="1" ht="16.5" thickBot="1" thickTop="1">
      <c r="B150" s="84">
        <v>41377</v>
      </c>
      <c r="C150" s="171">
        <v>1414</v>
      </c>
      <c r="D150" s="222">
        <v>164319</v>
      </c>
      <c r="E150" s="223">
        <v>17856</v>
      </c>
      <c r="F150" s="222">
        <v>80501</v>
      </c>
      <c r="G150" s="217">
        <v>19272</v>
      </c>
      <c r="H150" s="213">
        <v>244919</v>
      </c>
      <c r="I150" s="170"/>
      <c r="J150" s="479"/>
    </row>
    <row r="151" spans="2:10" s="6" customFormat="1" ht="16.5" thickBot="1" thickTop="1">
      <c r="B151" s="216">
        <v>41407</v>
      </c>
      <c r="C151" s="171">
        <v>1409</v>
      </c>
      <c r="D151" s="222">
        <v>165382</v>
      </c>
      <c r="E151" s="223">
        <v>18122</v>
      </c>
      <c r="F151" s="222">
        <v>81351</v>
      </c>
      <c r="G151" s="217">
        <v>19534</v>
      </c>
      <c r="H151" s="213">
        <v>246801</v>
      </c>
      <c r="I151" s="170"/>
      <c r="J151" s="479"/>
    </row>
    <row r="152" spans="2:10" s="6" customFormat="1" ht="16.5" thickBot="1" thickTop="1">
      <c r="B152" s="216">
        <v>41438</v>
      </c>
      <c r="C152" s="171">
        <v>1406</v>
      </c>
      <c r="D152" s="222">
        <v>166514</v>
      </c>
      <c r="E152" s="223">
        <v>18346</v>
      </c>
      <c r="F152" s="222">
        <v>82051</v>
      </c>
      <c r="G152" s="217">
        <v>19752</v>
      </c>
      <c r="H152" s="213">
        <v>248565</v>
      </c>
      <c r="I152" s="170"/>
      <c r="J152" s="479"/>
    </row>
    <row r="153" spans="2:10" s="6" customFormat="1" ht="16.5" thickBot="1" thickTop="1">
      <c r="B153" s="84">
        <v>41468</v>
      </c>
      <c r="C153" s="366">
        <v>1403</v>
      </c>
      <c r="D153" s="222">
        <v>167024</v>
      </c>
      <c r="E153" s="223">
        <v>18477</v>
      </c>
      <c r="F153" s="222">
        <v>82552</v>
      </c>
      <c r="G153" s="223">
        <v>19883</v>
      </c>
      <c r="H153" s="367">
        <v>249792</v>
      </c>
      <c r="I153" s="170"/>
      <c r="J153" s="479"/>
    </row>
    <row r="154" spans="2:10" s="6" customFormat="1" ht="16.5" thickBot="1" thickTop="1">
      <c r="B154" s="216">
        <v>41499</v>
      </c>
      <c r="C154" s="356">
        <v>1405</v>
      </c>
      <c r="D154" s="213">
        <v>167321</v>
      </c>
      <c r="E154" s="217">
        <v>18754</v>
      </c>
      <c r="F154" s="213">
        <v>83052</v>
      </c>
      <c r="G154" s="217">
        <v>20160</v>
      </c>
      <c r="H154" s="213">
        <v>250440</v>
      </c>
      <c r="I154" s="170"/>
      <c r="J154" s="479"/>
    </row>
    <row r="155" spans="2:10" s="6" customFormat="1" ht="16.5" thickBot="1" thickTop="1">
      <c r="B155" s="84" t="s">
        <v>162</v>
      </c>
      <c r="C155" s="171">
        <v>1398</v>
      </c>
      <c r="D155" s="222">
        <v>168065</v>
      </c>
      <c r="E155" s="223">
        <v>19010</v>
      </c>
      <c r="F155" s="222">
        <v>83868</v>
      </c>
      <c r="G155" s="217">
        <v>20409</v>
      </c>
      <c r="H155" s="213">
        <v>251957</v>
      </c>
      <c r="I155" s="170"/>
      <c r="J155" s="479"/>
    </row>
    <row r="156" spans="2:10" ht="15.75" customHeight="1" thickBot="1" thickTop="1">
      <c r="B156" s="84">
        <v>41560</v>
      </c>
      <c r="C156" s="171">
        <v>1396</v>
      </c>
      <c r="D156" s="222">
        <v>168464</v>
      </c>
      <c r="E156" s="171">
        <v>19259</v>
      </c>
      <c r="F156" s="222">
        <v>84942</v>
      </c>
      <c r="G156" s="171">
        <v>20656</v>
      </c>
      <c r="H156" s="222">
        <v>253474</v>
      </c>
      <c r="I156" s="170"/>
      <c r="J156" s="479"/>
    </row>
    <row r="157" spans="2:10" ht="15.75" customHeight="1" thickBot="1" thickTop="1">
      <c r="B157" s="84">
        <v>41591</v>
      </c>
      <c r="C157" s="171">
        <v>1394</v>
      </c>
      <c r="D157" s="222">
        <v>168138</v>
      </c>
      <c r="E157" s="104">
        <v>19418</v>
      </c>
      <c r="F157" s="222">
        <v>85461</v>
      </c>
      <c r="G157" s="171">
        <v>20812</v>
      </c>
      <c r="H157" s="222">
        <v>253599</v>
      </c>
      <c r="I157" s="170"/>
      <c r="J157" s="479"/>
    </row>
    <row r="158" spans="2:10" ht="15.75" customHeight="1" thickBot="1" thickTop="1">
      <c r="B158" s="432" t="s">
        <v>173</v>
      </c>
      <c r="C158" s="171">
        <v>1392</v>
      </c>
      <c r="D158" s="222">
        <v>166828</v>
      </c>
      <c r="E158" s="104">
        <v>19311</v>
      </c>
      <c r="F158" s="222">
        <v>85131</v>
      </c>
      <c r="G158" s="171">
        <v>20703</v>
      </c>
      <c r="H158" s="222">
        <v>251959</v>
      </c>
      <c r="I158" s="170"/>
      <c r="J158" s="479"/>
    </row>
    <row r="159" spans="2:8" ht="15.75" customHeight="1" thickBot="1" thickTop="1">
      <c r="B159" s="79" t="s">
        <v>167</v>
      </c>
      <c r="C159" s="114">
        <f aca="true" t="shared" si="9" ref="C159:H159">SUM(C147:C158)/12</f>
        <v>1406</v>
      </c>
      <c r="D159" s="115">
        <f t="shared" si="9"/>
        <v>165787</v>
      </c>
      <c r="E159" s="114">
        <f t="shared" si="9"/>
        <v>18440</v>
      </c>
      <c r="F159" s="115">
        <f t="shared" si="9"/>
        <v>82408</v>
      </c>
      <c r="G159" s="314">
        <f t="shared" si="9"/>
        <v>19848</v>
      </c>
      <c r="H159" s="116">
        <f t="shared" si="9"/>
        <v>248274</v>
      </c>
    </row>
    <row r="160" spans="2:8" ht="15.75" customHeight="1" thickBot="1" thickTop="1">
      <c r="B160" s="300"/>
      <c r="C160" s="120"/>
      <c r="D160" s="301"/>
      <c r="E160" s="120"/>
      <c r="F160" s="301"/>
      <c r="G160" s="175"/>
      <c r="H160" s="301"/>
    </row>
    <row r="161" spans="2:8" s="6" customFormat="1" ht="16.5" thickBot="1" thickTop="1">
      <c r="B161" s="331">
        <v>2014</v>
      </c>
      <c r="C161" s="332"/>
      <c r="D161" s="332"/>
      <c r="E161" s="332"/>
      <c r="F161" s="332"/>
      <c r="G161" s="332"/>
      <c r="H161" s="333"/>
    </row>
    <row r="162" spans="2:8" s="6" customFormat="1" ht="18" thickBot="1">
      <c r="B162" s="218"/>
      <c r="C162" s="508" t="s">
        <v>3</v>
      </c>
      <c r="D162" s="509"/>
      <c r="E162" s="508" t="s">
        <v>4</v>
      </c>
      <c r="F162" s="509"/>
      <c r="G162" s="508" t="s">
        <v>5</v>
      </c>
      <c r="H162" s="510"/>
    </row>
    <row r="163" spans="2:8" s="6" customFormat="1" ht="18" thickBot="1">
      <c r="B163" s="219" t="s">
        <v>6</v>
      </c>
      <c r="C163" s="220" t="s">
        <v>7</v>
      </c>
      <c r="D163" s="221" t="s">
        <v>8</v>
      </c>
      <c r="E163" s="220" t="s">
        <v>7</v>
      </c>
      <c r="F163" s="221" t="s">
        <v>8</v>
      </c>
      <c r="G163" s="220" t="s">
        <v>7</v>
      </c>
      <c r="H163" s="220" t="s">
        <v>8</v>
      </c>
    </row>
    <row r="164" spans="2:8" s="6" customFormat="1" ht="16.5" thickBot="1" thickTop="1">
      <c r="B164" s="84">
        <v>41653</v>
      </c>
      <c r="C164" s="171">
        <v>1376</v>
      </c>
      <c r="D164" s="222">
        <v>161570</v>
      </c>
      <c r="E164" s="223">
        <v>19528</v>
      </c>
      <c r="F164" s="222">
        <v>85632</v>
      </c>
      <c r="G164" s="217">
        <v>20906</v>
      </c>
      <c r="H164" s="213">
        <v>247222</v>
      </c>
    </row>
    <row r="165" spans="2:8" s="6" customFormat="1" ht="16.5" thickBot="1" thickTop="1">
      <c r="B165" s="472" t="s">
        <v>175</v>
      </c>
      <c r="C165" s="171">
        <v>1372</v>
      </c>
      <c r="D165" s="222">
        <v>161042</v>
      </c>
      <c r="E165" s="171">
        <v>19886</v>
      </c>
      <c r="F165" s="222">
        <v>86994</v>
      </c>
      <c r="G165" s="171">
        <v>21259</v>
      </c>
      <c r="H165" s="222">
        <v>248057</v>
      </c>
    </row>
    <row r="166" spans="2:8" s="6" customFormat="1" ht="16.5" thickBot="1" thickTop="1">
      <c r="B166" s="472" t="s">
        <v>179</v>
      </c>
      <c r="C166" s="171">
        <v>1374</v>
      </c>
      <c r="D166" s="222">
        <v>160228</v>
      </c>
      <c r="E166" s="104">
        <v>20073</v>
      </c>
      <c r="F166" s="222">
        <v>88045</v>
      </c>
      <c r="G166" s="171">
        <v>21447</v>
      </c>
      <c r="H166" s="222">
        <v>248273</v>
      </c>
    </row>
    <row r="167" spans="2:8" s="6" customFormat="1" ht="16.5" thickBot="1" thickTop="1">
      <c r="B167" s="472" t="s">
        <v>180</v>
      </c>
      <c r="C167" s="171">
        <v>1339</v>
      </c>
      <c r="D167" s="222">
        <v>151960</v>
      </c>
      <c r="E167" s="104">
        <v>20402</v>
      </c>
      <c r="F167" s="222">
        <v>91896</v>
      </c>
      <c r="G167" s="171">
        <v>21742</v>
      </c>
      <c r="H167" s="222">
        <v>243876</v>
      </c>
    </row>
    <row r="168" spans="2:8" s="6" customFormat="1" ht="16.5" thickBot="1" thickTop="1">
      <c r="B168" s="472" t="s">
        <v>182</v>
      </c>
      <c r="C168" s="171">
        <v>1326</v>
      </c>
      <c r="D168" s="222">
        <v>149806</v>
      </c>
      <c r="E168" s="104">
        <v>20499</v>
      </c>
      <c r="F168" s="222">
        <v>92882</v>
      </c>
      <c r="G168" s="171">
        <v>21825</v>
      </c>
      <c r="H168" s="222">
        <v>242688</v>
      </c>
    </row>
    <row r="169" spans="2:8" s="6" customFormat="1" ht="16.5" thickBot="1" thickTop="1">
      <c r="B169" s="472" t="s">
        <v>186</v>
      </c>
      <c r="C169" s="171">
        <v>1319</v>
      </c>
      <c r="D169" s="222">
        <v>148214</v>
      </c>
      <c r="E169" s="104">
        <v>20558</v>
      </c>
      <c r="F169" s="222">
        <v>95203</v>
      </c>
      <c r="G169" s="171">
        <v>21877</v>
      </c>
      <c r="H169" s="222">
        <v>243417</v>
      </c>
    </row>
    <row r="170" spans="2:8" ht="15.75" customHeight="1" thickTop="1">
      <c r="B170" s="363"/>
      <c r="C170" s="428"/>
      <c r="D170" s="429"/>
      <c r="E170" s="430"/>
      <c r="F170" s="364"/>
      <c r="G170" s="430"/>
      <c r="H170" s="364"/>
    </row>
    <row r="171" spans="2:8" ht="12.75" customHeight="1">
      <c r="B171" s="513" t="s">
        <v>22</v>
      </c>
      <c r="C171" s="513"/>
      <c r="D171" s="513"/>
      <c r="E171" s="513"/>
      <c r="F171" s="513"/>
      <c r="G171" s="513"/>
      <c r="H171" s="513"/>
    </row>
    <row r="172" spans="2:8" ht="15.75" customHeight="1">
      <c r="B172" s="513"/>
      <c r="C172" s="513"/>
      <c r="D172" s="513"/>
      <c r="E172" s="513"/>
      <c r="F172" s="513"/>
      <c r="G172" s="513"/>
      <c r="H172" s="513"/>
    </row>
    <row r="173" spans="2:255" ht="12.75" customHeight="1">
      <c r="B173" s="514"/>
      <c r="C173" s="514"/>
      <c r="D173" s="514"/>
      <c r="E173" s="514"/>
      <c r="F173" s="514"/>
      <c r="G173" s="514"/>
      <c r="H173" s="514"/>
      <c r="I173" s="25"/>
      <c r="J173" s="25"/>
      <c r="K173" s="25"/>
      <c r="L173" s="25"/>
      <c r="M173" s="25"/>
      <c r="N173" s="25"/>
      <c r="O173" s="25"/>
      <c r="P173" s="507"/>
      <c r="Q173" s="507"/>
      <c r="R173" s="507"/>
      <c r="S173" s="507"/>
      <c r="T173" s="507"/>
      <c r="U173" s="507"/>
      <c r="V173" s="507"/>
      <c r="W173" s="507"/>
      <c r="X173" s="507"/>
      <c r="Y173" s="507"/>
      <c r="Z173" s="507"/>
      <c r="AA173" s="507"/>
      <c r="AB173" s="507"/>
      <c r="AC173" s="507"/>
      <c r="AD173" s="507"/>
      <c r="AE173" s="507"/>
      <c r="AF173" s="507"/>
      <c r="AG173" s="507"/>
      <c r="AH173" s="507"/>
      <c r="AI173" s="507"/>
      <c r="AJ173" s="507"/>
      <c r="AK173" s="507"/>
      <c r="AL173" s="507"/>
      <c r="AM173" s="507"/>
      <c r="AN173" s="507"/>
      <c r="AO173" s="507"/>
      <c r="AP173" s="507"/>
      <c r="AQ173" s="507"/>
      <c r="AR173" s="507"/>
      <c r="AS173" s="507"/>
      <c r="AT173" s="507"/>
      <c r="AU173" s="507"/>
      <c r="AV173" s="507"/>
      <c r="AW173" s="507"/>
      <c r="AX173" s="507"/>
      <c r="AY173" s="507"/>
      <c r="AZ173" s="507"/>
      <c r="BA173" s="507"/>
      <c r="BB173" s="507"/>
      <c r="BC173" s="507"/>
      <c r="BD173" s="507"/>
      <c r="BE173" s="507"/>
      <c r="BF173" s="507"/>
      <c r="BG173" s="507"/>
      <c r="BH173" s="507"/>
      <c r="BI173" s="507"/>
      <c r="BJ173" s="507"/>
      <c r="BK173" s="507"/>
      <c r="BL173" s="507"/>
      <c r="BM173" s="507"/>
      <c r="BN173" s="507"/>
      <c r="BO173" s="507"/>
      <c r="BP173" s="507"/>
      <c r="BQ173" s="507"/>
      <c r="BR173" s="507"/>
      <c r="BS173" s="507"/>
      <c r="BT173" s="507"/>
      <c r="BU173" s="507"/>
      <c r="BV173" s="507"/>
      <c r="BW173" s="507"/>
      <c r="BX173" s="507"/>
      <c r="BY173" s="507"/>
      <c r="BZ173" s="507"/>
      <c r="CA173" s="507"/>
      <c r="CB173" s="507"/>
      <c r="CC173" s="507"/>
      <c r="CD173" s="507"/>
      <c r="CE173" s="507"/>
      <c r="CF173" s="507"/>
      <c r="CG173" s="507"/>
      <c r="CH173" s="507"/>
      <c r="CI173" s="507"/>
      <c r="CJ173" s="507"/>
      <c r="CK173" s="507"/>
      <c r="CL173" s="507"/>
      <c r="CM173" s="507"/>
      <c r="CN173" s="507"/>
      <c r="CO173" s="507"/>
      <c r="CP173" s="507"/>
      <c r="CQ173" s="507"/>
      <c r="CR173" s="507"/>
      <c r="CS173" s="507"/>
      <c r="CT173" s="507"/>
      <c r="CU173" s="507"/>
      <c r="CV173" s="507"/>
      <c r="CW173" s="507"/>
      <c r="CX173" s="507"/>
      <c r="CY173" s="507"/>
      <c r="CZ173" s="507"/>
      <c r="DA173" s="507"/>
      <c r="DB173" s="507"/>
      <c r="DC173" s="507"/>
      <c r="DD173" s="507"/>
      <c r="DE173" s="507"/>
      <c r="DF173" s="507"/>
      <c r="DG173" s="507"/>
      <c r="DH173" s="507"/>
      <c r="DI173" s="507"/>
      <c r="DJ173" s="507"/>
      <c r="DK173" s="507"/>
      <c r="DL173" s="507"/>
      <c r="DM173" s="507"/>
      <c r="DN173" s="507"/>
      <c r="DO173" s="507"/>
      <c r="DP173" s="507"/>
      <c r="DQ173" s="507"/>
      <c r="DR173" s="507"/>
      <c r="DS173" s="507"/>
      <c r="DT173" s="507"/>
      <c r="DU173" s="507"/>
      <c r="DV173" s="507"/>
      <c r="DW173" s="507"/>
      <c r="DX173" s="507"/>
      <c r="DY173" s="507"/>
      <c r="DZ173" s="507"/>
      <c r="EA173" s="507"/>
      <c r="EB173" s="507"/>
      <c r="EC173" s="507"/>
      <c r="ED173" s="507"/>
      <c r="EE173" s="507"/>
      <c r="EF173" s="507"/>
      <c r="EG173" s="507"/>
      <c r="EH173" s="507"/>
      <c r="EI173" s="507"/>
      <c r="EJ173" s="507"/>
      <c r="EK173" s="507"/>
      <c r="EL173" s="507"/>
      <c r="EM173" s="507"/>
      <c r="EN173" s="507"/>
      <c r="EO173" s="507"/>
      <c r="EP173" s="507"/>
      <c r="EQ173" s="507"/>
      <c r="ER173" s="507"/>
      <c r="ES173" s="507"/>
      <c r="ET173" s="507"/>
      <c r="EU173" s="507"/>
      <c r="EV173" s="507"/>
      <c r="EW173" s="507"/>
      <c r="EX173" s="507"/>
      <c r="EY173" s="507"/>
      <c r="EZ173" s="507"/>
      <c r="FA173" s="507"/>
      <c r="FB173" s="507"/>
      <c r="FC173" s="507"/>
      <c r="FD173" s="507"/>
      <c r="FE173" s="507"/>
      <c r="FF173" s="507"/>
      <c r="FG173" s="507"/>
      <c r="FH173" s="507"/>
      <c r="FI173" s="507"/>
      <c r="FJ173" s="507"/>
      <c r="FK173" s="507"/>
      <c r="FL173" s="507"/>
      <c r="FM173" s="507"/>
      <c r="FN173" s="507"/>
      <c r="FO173" s="507"/>
      <c r="FP173" s="507"/>
      <c r="FQ173" s="507"/>
      <c r="FR173" s="507"/>
      <c r="FS173" s="507"/>
      <c r="FT173" s="507"/>
      <c r="FU173" s="507"/>
      <c r="FV173" s="507"/>
      <c r="FW173" s="507"/>
      <c r="FX173" s="507"/>
      <c r="FY173" s="507"/>
      <c r="FZ173" s="507"/>
      <c r="GA173" s="507"/>
      <c r="GB173" s="507"/>
      <c r="GC173" s="507"/>
      <c r="GD173" s="507"/>
      <c r="GE173" s="507"/>
      <c r="GF173" s="507"/>
      <c r="GG173" s="507"/>
      <c r="GH173" s="507"/>
      <c r="GI173" s="507"/>
      <c r="GJ173" s="507"/>
      <c r="GK173" s="507"/>
      <c r="GL173" s="507"/>
      <c r="GM173" s="507"/>
      <c r="GN173" s="507"/>
      <c r="GO173" s="507"/>
      <c r="GP173" s="507"/>
      <c r="GQ173" s="507"/>
      <c r="GR173" s="507"/>
      <c r="GS173" s="507"/>
      <c r="GT173" s="507"/>
      <c r="GU173" s="507"/>
      <c r="GV173" s="507"/>
      <c r="GW173" s="507"/>
      <c r="GX173" s="507"/>
      <c r="GY173" s="507"/>
      <c r="GZ173" s="507"/>
      <c r="HA173" s="507"/>
      <c r="HB173" s="507"/>
      <c r="HC173" s="507"/>
      <c r="HD173" s="507"/>
      <c r="HE173" s="507"/>
      <c r="HF173" s="507"/>
      <c r="HG173" s="507"/>
      <c r="HH173" s="507"/>
      <c r="HI173" s="507"/>
      <c r="HJ173" s="507"/>
      <c r="HK173" s="507"/>
      <c r="HL173" s="507"/>
      <c r="HM173" s="507"/>
      <c r="HN173" s="507"/>
      <c r="HO173" s="507"/>
      <c r="HP173" s="507"/>
      <c r="HQ173" s="507"/>
      <c r="HR173" s="507"/>
      <c r="HS173" s="507"/>
      <c r="HT173" s="507"/>
      <c r="HU173" s="507"/>
      <c r="HV173" s="507"/>
      <c r="HW173" s="507"/>
      <c r="HX173" s="507"/>
      <c r="HY173" s="507"/>
      <c r="HZ173" s="507"/>
      <c r="IA173" s="507"/>
      <c r="IB173" s="507"/>
      <c r="IC173" s="507"/>
      <c r="ID173" s="507"/>
      <c r="IE173" s="507"/>
      <c r="IF173" s="507"/>
      <c r="IG173" s="507"/>
      <c r="IH173" s="507"/>
      <c r="II173" s="507"/>
      <c r="IJ173" s="507"/>
      <c r="IK173" s="507"/>
      <c r="IL173" s="507"/>
      <c r="IM173" s="507"/>
      <c r="IN173" s="507"/>
      <c r="IO173" s="507"/>
      <c r="IP173" s="507"/>
      <c r="IQ173" s="507"/>
      <c r="IR173" s="507"/>
      <c r="IS173" s="507"/>
      <c r="IT173" s="507"/>
      <c r="IU173" s="507"/>
    </row>
    <row r="174" spans="2:255" ht="15">
      <c r="B174" s="33" t="s">
        <v>19</v>
      </c>
      <c r="C174" s="65"/>
      <c r="D174" s="65"/>
      <c r="E174" s="65"/>
      <c r="F174" s="66"/>
      <c r="G174" s="67"/>
      <c r="H174" s="66"/>
      <c r="I174" s="25"/>
      <c r="J174" s="25"/>
      <c r="K174" s="25"/>
      <c r="L174" s="25"/>
      <c r="M174" s="25"/>
      <c r="N174" s="25"/>
      <c r="O174" s="25"/>
      <c r="P174" s="507"/>
      <c r="Q174" s="507"/>
      <c r="R174" s="507"/>
      <c r="S174" s="507"/>
      <c r="T174" s="507"/>
      <c r="U174" s="507"/>
      <c r="V174" s="507"/>
      <c r="W174" s="507"/>
      <c r="X174" s="507"/>
      <c r="Y174" s="507"/>
      <c r="Z174" s="507"/>
      <c r="AA174" s="507"/>
      <c r="AB174" s="507"/>
      <c r="AC174" s="507"/>
      <c r="AD174" s="507"/>
      <c r="AE174" s="507"/>
      <c r="AF174" s="507"/>
      <c r="AG174" s="507"/>
      <c r="AH174" s="507"/>
      <c r="AI174" s="507"/>
      <c r="AJ174" s="507"/>
      <c r="AK174" s="507"/>
      <c r="AL174" s="507"/>
      <c r="AM174" s="507"/>
      <c r="AN174" s="507"/>
      <c r="AO174" s="507"/>
      <c r="AP174" s="507"/>
      <c r="AQ174" s="507"/>
      <c r="AR174" s="507"/>
      <c r="AS174" s="507"/>
      <c r="AT174" s="507"/>
      <c r="AU174" s="507"/>
      <c r="AV174" s="507"/>
      <c r="AW174" s="507"/>
      <c r="AX174" s="507"/>
      <c r="AY174" s="507"/>
      <c r="AZ174" s="507"/>
      <c r="BA174" s="507"/>
      <c r="BB174" s="507"/>
      <c r="BC174" s="507"/>
      <c r="BD174" s="507"/>
      <c r="BE174" s="507"/>
      <c r="BF174" s="507"/>
      <c r="BG174" s="507"/>
      <c r="BH174" s="507"/>
      <c r="BI174" s="507"/>
      <c r="BJ174" s="507"/>
      <c r="BK174" s="507"/>
      <c r="BL174" s="507"/>
      <c r="BM174" s="507"/>
      <c r="BN174" s="507"/>
      <c r="BO174" s="507"/>
      <c r="BP174" s="507"/>
      <c r="BQ174" s="507"/>
      <c r="BR174" s="507"/>
      <c r="BS174" s="507"/>
      <c r="BT174" s="507"/>
      <c r="BU174" s="507"/>
      <c r="BV174" s="507"/>
      <c r="BW174" s="507"/>
      <c r="BX174" s="507"/>
      <c r="BY174" s="507"/>
      <c r="BZ174" s="507"/>
      <c r="CA174" s="507"/>
      <c r="CB174" s="507"/>
      <c r="CC174" s="507"/>
      <c r="CD174" s="507"/>
      <c r="CE174" s="507"/>
      <c r="CF174" s="507"/>
      <c r="CG174" s="507"/>
      <c r="CH174" s="507"/>
      <c r="CI174" s="507"/>
      <c r="CJ174" s="507"/>
      <c r="CK174" s="507"/>
      <c r="CL174" s="507"/>
      <c r="CM174" s="507"/>
      <c r="CN174" s="507"/>
      <c r="CO174" s="507"/>
      <c r="CP174" s="507"/>
      <c r="CQ174" s="507"/>
      <c r="CR174" s="507"/>
      <c r="CS174" s="507"/>
      <c r="CT174" s="507"/>
      <c r="CU174" s="507"/>
      <c r="CV174" s="507"/>
      <c r="CW174" s="507"/>
      <c r="CX174" s="507"/>
      <c r="CY174" s="507"/>
      <c r="CZ174" s="507"/>
      <c r="DA174" s="507"/>
      <c r="DB174" s="507"/>
      <c r="DC174" s="507"/>
      <c r="DD174" s="507"/>
      <c r="DE174" s="507"/>
      <c r="DF174" s="507"/>
      <c r="DG174" s="507"/>
      <c r="DH174" s="507"/>
      <c r="DI174" s="507"/>
      <c r="DJ174" s="507"/>
      <c r="DK174" s="507"/>
      <c r="DL174" s="507"/>
      <c r="DM174" s="507"/>
      <c r="DN174" s="507"/>
      <c r="DO174" s="507"/>
      <c r="DP174" s="507"/>
      <c r="DQ174" s="507"/>
      <c r="DR174" s="507"/>
      <c r="DS174" s="507"/>
      <c r="DT174" s="507"/>
      <c r="DU174" s="507"/>
      <c r="DV174" s="507"/>
      <c r="DW174" s="507"/>
      <c r="DX174" s="507"/>
      <c r="DY174" s="507"/>
      <c r="DZ174" s="507"/>
      <c r="EA174" s="507"/>
      <c r="EB174" s="507"/>
      <c r="EC174" s="507"/>
      <c r="ED174" s="507"/>
      <c r="EE174" s="507"/>
      <c r="EF174" s="507"/>
      <c r="EG174" s="507"/>
      <c r="EH174" s="507"/>
      <c r="EI174" s="507"/>
      <c r="EJ174" s="507"/>
      <c r="EK174" s="507"/>
      <c r="EL174" s="507"/>
      <c r="EM174" s="507"/>
      <c r="EN174" s="507"/>
      <c r="EO174" s="507"/>
      <c r="EP174" s="507"/>
      <c r="EQ174" s="507"/>
      <c r="ER174" s="507"/>
      <c r="ES174" s="507"/>
      <c r="ET174" s="507"/>
      <c r="EU174" s="507"/>
      <c r="EV174" s="507"/>
      <c r="EW174" s="507"/>
      <c r="EX174" s="507"/>
      <c r="EY174" s="507"/>
      <c r="EZ174" s="507"/>
      <c r="FA174" s="507"/>
      <c r="FB174" s="507"/>
      <c r="FC174" s="507"/>
      <c r="FD174" s="507"/>
      <c r="FE174" s="507"/>
      <c r="FF174" s="507"/>
      <c r="FG174" s="507"/>
      <c r="FH174" s="507"/>
      <c r="FI174" s="507"/>
      <c r="FJ174" s="507"/>
      <c r="FK174" s="507"/>
      <c r="FL174" s="507"/>
      <c r="FM174" s="507"/>
      <c r="FN174" s="507"/>
      <c r="FO174" s="507"/>
      <c r="FP174" s="507"/>
      <c r="FQ174" s="507"/>
      <c r="FR174" s="507"/>
      <c r="FS174" s="507"/>
      <c r="FT174" s="507"/>
      <c r="FU174" s="507"/>
      <c r="FV174" s="507"/>
      <c r="FW174" s="507"/>
      <c r="FX174" s="507"/>
      <c r="FY174" s="507"/>
      <c r="FZ174" s="507"/>
      <c r="GA174" s="507"/>
      <c r="GB174" s="507"/>
      <c r="GC174" s="507"/>
      <c r="GD174" s="507"/>
      <c r="GE174" s="507"/>
      <c r="GF174" s="507"/>
      <c r="GG174" s="507"/>
      <c r="GH174" s="507"/>
      <c r="GI174" s="507"/>
      <c r="GJ174" s="507"/>
      <c r="GK174" s="507"/>
      <c r="GL174" s="507"/>
      <c r="GM174" s="507"/>
      <c r="GN174" s="507"/>
      <c r="GO174" s="507"/>
      <c r="GP174" s="507"/>
      <c r="GQ174" s="507"/>
      <c r="GR174" s="507"/>
      <c r="GS174" s="507"/>
      <c r="GT174" s="507"/>
      <c r="GU174" s="507"/>
      <c r="GV174" s="507"/>
      <c r="GW174" s="507"/>
      <c r="GX174" s="507"/>
      <c r="GY174" s="507"/>
      <c r="GZ174" s="507"/>
      <c r="HA174" s="507"/>
      <c r="HB174" s="507"/>
      <c r="HC174" s="507"/>
      <c r="HD174" s="507"/>
      <c r="HE174" s="507"/>
      <c r="HF174" s="507"/>
      <c r="HG174" s="507"/>
      <c r="HH174" s="507"/>
      <c r="HI174" s="507"/>
      <c r="HJ174" s="507"/>
      <c r="HK174" s="507"/>
      <c r="HL174" s="507"/>
      <c r="HM174" s="507"/>
      <c r="HN174" s="507"/>
      <c r="HO174" s="507"/>
      <c r="HP174" s="507"/>
      <c r="HQ174" s="507"/>
      <c r="HR174" s="507"/>
      <c r="HS174" s="507"/>
      <c r="HT174" s="507"/>
      <c r="HU174" s="507"/>
      <c r="HV174" s="507"/>
      <c r="HW174" s="507"/>
      <c r="HX174" s="507"/>
      <c r="HY174" s="507"/>
      <c r="HZ174" s="507"/>
      <c r="IA174" s="507"/>
      <c r="IB174" s="507"/>
      <c r="IC174" s="507"/>
      <c r="ID174" s="507"/>
      <c r="IE174" s="507"/>
      <c r="IF174" s="507"/>
      <c r="IG174" s="507"/>
      <c r="IH174" s="507"/>
      <c r="II174" s="507"/>
      <c r="IJ174" s="507"/>
      <c r="IK174" s="507"/>
      <c r="IL174" s="507"/>
      <c r="IM174" s="507"/>
      <c r="IN174" s="507"/>
      <c r="IO174" s="507"/>
      <c r="IP174" s="507"/>
      <c r="IQ174" s="507"/>
      <c r="IR174" s="507"/>
      <c r="IS174" s="507"/>
      <c r="IT174" s="507"/>
      <c r="IU174" s="507"/>
    </row>
    <row r="175" ht="15">
      <c r="B175" s="33" t="s">
        <v>185</v>
      </c>
    </row>
    <row r="177" spans="3:8" ht="15">
      <c r="C177" s="65"/>
      <c r="D177" s="65"/>
      <c r="E177" s="65"/>
      <c r="F177" s="66"/>
      <c r="G177" s="67"/>
      <c r="H177" s="66"/>
    </row>
    <row r="178" spans="3:8" ht="15">
      <c r="C178" s="122"/>
      <c r="D178" s="123"/>
      <c r="E178" s="122"/>
      <c r="F178" s="123"/>
      <c r="G178" s="122"/>
      <c r="H178" s="123"/>
    </row>
  </sheetData>
  <sheetProtection/>
  <mergeCells count="58">
    <mergeCell ref="EF173:EM174"/>
    <mergeCell ref="DH173:DO174"/>
    <mergeCell ref="P17:Q17"/>
    <mergeCell ref="E128:F128"/>
    <mergeCell ref="G128:H128"/>
    <mergeCell ref="G112:H112"/>
    <mergeCell ref="E96:F96"/>
    <mergeCell ref="E112:F112"/>
    <mergeCell ref="E36:F36"/>
    <mergeCell ref="G66:H66"/>
    <mergeCell ref="C5:D5"/>
    <mergeCell ref="E5:F5"/>
    <mergeCell ref="G5:H5"/>
    <mergeCell ref="P5:Q5"/>
    <mergeCell ref="G36:H36"/>
    <mergeCell ref="C128:D128"/>
    <mergeCell ref="C66:D66"/>
    <mergeCell ref="C112:D112"/>
    <mergeCell ref="C96:D96"/>
    <mergeCell ref="E66:F66"/>
    <mergeCell ref="C36:D36"/>
    <mergeCell ref="AV173:BC174"/>
    <mergeCell ref="BD173:BK174"/>
    <mergeCell ref="C145:D145"/>
    <mergeCell ref="B171:H172"/>
    <mergeCell ref="B173:H173"/>
    <mergeCell ref="P173:W174"/>
    <mergeCell ref="C162:D162"/>
    <mergeCell ref="IF173:IM174"/>
    <mergeCell ref="EV173:FC174"/>
    <mergeCell ref="DP173:DW174"/>
    <mergeCell ref="CB173:CI174"/>
    <mergeCell ref="GB173:GI174"/>
    <mergeCell ref="G96:H96"/>
    <mergeCell ref="G162:H162"/>
    <mergeCell ref="AF173:AM174"/>
    <mergeCell ref="AN173:AU174"/>
    <mergeCell ref="FT173:GA174"/>
    <mergeCell ref="HP173:HW174"/>
    <mergeCell ref="HX173:IE174"/>
    <mergeCell ref="BT173:CA174"/>
    <mergeCell ref="BL173:BS174"/>
    <mergeCell ref="E145:F145"/>
    <mergeCell ref="G145:H145"/>
    <mergeCell ref="X173:AE174"/>
    <mergeCell ref="E162:F162"/>
    <mergeCell ref="EN173:EU174"/>
    <mergeCell ref="DX173:EE174"/>
    <mergeCell ref="CR173:CY174"/>
    <mergeCell ref="CZ173:DG174"/>
    <mergeCell ref="CJ173:CQ174"/>
    <mergeCell ref="FD173:FK174"/>
    <mergeCell ref="FL173:FS174"/>
    <mergeCell ref="IN173:IU174"/>
    <mergeCell ref="GJ173:GQ174"/>
    <mergeCell ref="GR173:GY174"/>
    <mergeCell ref="GZ173:HG174"/>
    <mergeCell ref="HH173:HO17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0" r:id="rId2"/>
  <rowBreaks count="5" manualBreakCount="5">
    <brk id="50" max="255" man="1"/>
    <brk id="64" max="7" man="1"/>
    <brk id="94" max="7" man="1"/>
    <brk id="126" max="7" man="1"/>
    <brk id="175" max="7" man="1"/>
  </rowBreaks>
  <colBreaks count="1" manualBreakCount="1">
    <brk id="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U128"/>
  <sheetViews>
    <sheetView view="pageBreakPreview" zoomScale="75" zoomScaleSheetLayoutView="75" zoomScalePageLayoutView="0" workbookViewId="0" topLeftCell="A97">
      <selection activeCell="I104" sqref="I104:J109"/>
    </sheetView>
  </sheetViews>
  <sheetFormatPr defaultColWidth="9.140625" defaultRowHeight="12.75"/>
  <cols>
    <col min="1" max="1" width="7.421875" style="29" customWidth="1"/>
    <col min="2" max="2" width="18.28125" style="29" customWidth="1"/>
    <col min="3" max="3" width="14.7109375" style="29" customWidth="1"/>
    <col min="4" max="4" width="13.7109375" style="29" customWidth="1"/>
    <col min="5" max="5" width="14.140625" style="29" customWidth="1"/>
    <col min="6" max="6" width="15.421875" style="29" customWidth="1"/>
    <col min="7" max="8" width="13.7109375" style="29" customWidth="1"/>
    <col min="9" max="9" width="15.421875" style="29" customWidth="1"/>
    <col min="10" max="11" width="13.140625" style="29" customWidth="1"/>
    <col min="13" max="14" width="9.28125" style="0" bestFit="1" customWidth="1"/>
    <col min="15" max="15" width="10.140625" style="0" bestFit="1" customWidth="1"/>
    <col min="16" max="20" width="9.28125" style="0" bestFit="1" customWidth="1"/>
    <col min="21" max="21" width="10.140625" style="0" bestFit="1" customWidth="1"/>
  </cols>
  <sheetData>
    <row r="1" ht="18">
      <c r="B1" s="68" t="s">
        <v>116</v>
      </c>
    </row>
    <row r="2" spans="2:3" ht="18">
      <c r="B2" s="124" t="s">
        <v>27</v>
      </c>
      <c r="C2" s="68" t="s">
        <v>24</v>
      </c>
    </row>
    <row r="3" ht="14.25" thickBot="1"/>
    <row r="4" spans="2:11" ht="16.5" thickBot="1" thickTop="1">
      <c r="B4" s="516">
        <v>2008</v>
      </c>
      <c r="C4" s="517"/>
      <c r="D4" s="517"/>
      <c r="E4" s="517"/>
      <c r="F4" s="517"/>
      <c r="G4" s="517"/>
      <c r="H4" s="517"/>
      <c r="I4" s="517"/>
      <c r="J4" s="517"/>
      <c r="K4" s="518"/>
    </row>
    <row r="5" spans="2:11" ht="18" customHeight="1" thickBot="1" thickTop="1">
      <c r="B5" s="526" t="s">
        <v>28</v>
      </c>
      <c r="C5" s="523" t="s">
        <v>3</v>
      </c>
      <c r="D5" s="524"/>
      <c r="E5" s="525"/>
      <c r="F5" s="529" t="s">
        <v>4</v>
      </c>
      <c r="G5" s="530"/>
      <c r="H5" s="531"/>
      <c r="I5" s="523" t="s">
        <v>5</v>
      </c>
      <c r="J5" s="524"/>
      <c r="K5" s="525"/>
    </row>
    <row r="6" spans="2:11" ht="17.25">
      <c r="B6" s="527"/>
      <c r="C6" s="521" t="s">
        <v>7</v>
      </c>
      <c r="D6" s="519" t="s">
        <v>29</v>
      </c>
      <c r="E6" s="520"/>
      <c r="F6" s="521" t="s">
        <v>7</v>
      </c>
      <c r="G6" s="519" t="s">
        <v>29</v>
      </c>
      <c r="H6" s="520"/>
      <c r="I6" s="521" t="s">
        <v>7</v>
      </c>
      <c r="J6" s="519" t="s">
        <v>29</v>
      </c>
      <c r="K6" s="520"/>
    </row>
    <row r="7" spans="2:11" ht="18" thickBot="1">
      <c r="B7" s="528"/>
      <c r="C7" s="522"/>
      <c r="D7" s="125" t="s">
        <v>25</v>
      </c>
      <c r="E7" s="126" t="s">
        <v>26</v>
      </c>
      <c r="F7" s="522"/>
      <c r="G7" s="125" t="s">
        <v>25</v>
      </c>
      <c r="H7" s="126" t="s">
        <v>26</v>
      </c>
      <c r="I7" s="522"/>
      <c r="J7" s="125" t="s">
        <v>25</v>
      </c>
      <c r="K7" s="126" t="s">
        <v>26</v>
      </c>
    </row>
    <row r="8" spans="2:20" ht="18" thickBot="1" thickTop="1">
      <c r="B8" s="128">
        <v>39454</v>
      </c>
      <c r="C8" s="104">
        <v>2139</v>
      </c>
      <c r="D8" s="105">
        <v>162842</v>
      </c>
      <c r="E8" s="127"/>
      <c r="F8" s="104">
        <v>6124</v>
      </c>
      <c r="G8" s="105">
        <v>37985</v>
      </c>
      <c r="H8" s="127"/>
      <c r="I8" s="104">
        <v>8263</v>
      </c>
      <c r="J8" s="113">
        <v>200827</v>
      </c>
      <c r="K8" s="127"/>
      <c r="O8" s="5"/>
      <c r="P8" s="5"/>
      <c r="Q8" s="5"/>
      <c r="R8" s="5"/>
      <c r="S8" s="5"/>
      <c r="T8" s="5"/>
    </row>
    <row r="9" spans="2:20" ht="18" thickBot="1" thickTop="1">
      <c r="B9" s="128">
        <v>39479</v>
      </c>
      <c r="C9" s="104">
        <v>2156</v>
      </c>
      <c r="D9" s="105">
        <v>165422</v>
      </c>
      <c r="E9" s="127"/>
      <c r="F9" s="104">
        <v>6392</v>
      </c>
      <c r="G9" s="105">
        <v>39304</v>
      </c>
      <c r="H9" s="127"/>
      <c r="I9" s="104">
        <v>8548</v>
      </c>
      <c r="J9" s="113">
        <v>204726</v>
      </c>
      <c r="K9" s="127"/>
      <c r="O9" s="5"/>
      <c r="P9" s="5"/>
      <c r="Q9" s="5"/>
      <c r="R9" s="5"/>
      <c r="S9" s="5"/>
      <c r="T9" s="5"/>
    </row>
    <row r="10" spans="2:20" ht="18" thickBot="1" thickTop="1">
      <c r="B10" s="128">
        <v>39508</v>
      </c>
      <c r="C10" s="104">
        <v>2161</v>
      </c>
      <c r="D10" s="105">
        <v>166248</v>
      </c>
      <c r="E10" s="127"/>
      <c r="F10" s="104">
        <v>6525</v>
      </c>
      <c r="G10" s="105">
        <v>39598</v>
      </c>
      <c r="H10" s="127"/>
      <c r="I10" s="104">
        <v>8686</v>
      </c>
      <c r="J10" s="113">
        <v>205846</v>
      </c>
      <c r="K10" s="127"/>
      <c r="O10" s="5"/>
      <c r="P10" s="5"/>
      <c r="Q10" s="5"/>
      <c r="R10" s="5"/>
      <c r="S10" s="5"/>
      <c r="T10" s="5"/>
    </row>
    <row r="11" spans="2:11" ht="16.5" thickBot="1" thickTop="1">
      <c r="B11" s="128">
        <v>39539</v>
      </c>
      <c r="C11" s="104">
        <v>2155</v>
      </c>
      <c r="D11" s="105">
        <v>166317</v>
      </c>
      <c r="E11" s="127"/>
      <c r="F11" s="104">
        <v>6532</v>
      </c>
      <c r="G11" s="105">
        <v>39665</v>
      </c>
      <c r="H11" s="127"/>
      <c r="I11" s="104">
        <v>8687</v>
      </c>
      <c r="J11" s="113">
        <v>205982</v>
      </c>
      <c r="K11" s="127"/>
    </row>
    <row r="12" spans="2:11" ht="16.5" thickBot="1" thickTop="1">
      <c r="B12" s="128">
        <v>39570</v>
      </c>
      <c r="C12" s="104">
        <v>2176</v>
      </c>
      <c r="D12" s="105">
        <v>167935</v>
      </c>
      <c r="E12" s="127"/>
      <c r="F12" s="104">
        <v>6685</v>
      </c>
      <c r="G12" s="105">
        <v>39000</v>
      </c>
      <c r="H12" s="127"/>
      <c r="I12" s="104">
        <v>8863</v>
      </c>
      <c r="J12" s="113">
        <v>206949</v>
      </c>
      <c r="K12" s="127"/>
    </row>
    <row r="13" spans="2:11" ht="16.5" thickBot="1" thickTop="1">
      <c r="B13" s="128">
        <v>39601</v>
      </c>
      <c r="C13" s="104">
        <v>2175</v>
      </c>
      <c r="D13" s="105">
        <v>167511</v>
      </c>
      <c r="E13" s="127">
        <v>158025</v>
      </c>
      <c r="F13" s="104">
        <v>6781</v>
      </c>
      <c r="G13" s="105">
        <v>39213</v>
      </c>
      <c r="H13" s="127">
        <v>36813</v>
      </c>
      <c r="I13" s="104">
        <v>8956</v>
      </c>
      <c r="J13" s="113">
        <v>206724</v>
      </c>
      <c r="K13" s="127">
        <v>194838</v>
      </c>
    </row>
    <row r="14" spans="2:11" ht="16.5" thickBot="1" thickTop="1">
      <c r="B14" s="128">
        <v>39631</v>
      </c>
      <c r="C14" s="104">
        <v>2169</v>
      </c>
      <c r="D14" s="105">
        <v>167249</v>
      </c>
      <c r="E14" s="127">
        <v>157739</v>
      </c>
      <c r="F14" s="104">
        <v>6832</v>
      </c>
      <c r="G14" s="105">
        <v>39059</v>
      </c>
      <c r="H14" s="127">
        <v>36681</v>
      </c>
      <c r="I14" s="104">
        <v>9004</v>
      </c>
      <c r="J14" s="113">
        <v>206327</v>
      </c>
      <c r="K14" s="127">
        <v>194439</v>
      </c>
    </row>
    <row r="15" spans="2:11" ht="16.5" thickBot="1" thickTop="1">
      <c r="B15" s="128">
        <v>39663</v>
      </c>
      <c r="C15" s="104">
        <v>2149</v>
      </c>
      <c r="D15" s="105">
        <v>166665</v>
      </c>
      <c r="E15" s="127">
        <v>157218</v>
      </c>
      <c r="F15" s="104">
        <v>6745</v>
      </c>
      <c r="G15" s="105">
        <v>38308</v>
      </c>
      <c r="H15" s="127">
        <v>35995</v>
      </c>
      <c r="I15" s="104">
        <v>8896</v>
      </c>
      <c r="J15" s="113">
        <v>204975</v>
      </c>
      <c r="K15" s="127">
        <v>193214</v>
      </c>
    </row>
    <row r="16" spans="2:11" ht="16.5" thickBot="1" thickTop="1">
      <c r="B16" s="128">
        <v>39694</v>
      </c>
      <c r="C16" s="104">
        <v>2164</v>
      </c>
      <c r="D16" s="105">
        <v>167224</v>
      </c>
      <c r="E16" s="127">
        <v>157793</v>
      </c>
      <c r="F16" s="104">
        <v>7000</v>
      </c>
      <c r="G16" s="105">
        <v>39349</v>
      </c>
      <c r="H16" s="127">
        <v>36930</v>
      </c>
      <c r="I16" s="104">
        <v>9164</v>
      </c>
      <c r="J16" s="113">
        <v>206573</v>
      </c>
      <c r="K16" s="127">
        <v>194723</v>
      </c>
    </row>
    <row r="17" spans="2:11" ht="16.5" thickBot="1" thickTop="1">
      <c r="B17" s="128">
        <v>39725</v>
      </c>
      <c r="C17" s="104">
        <v>2157</v>
      </c>
      <c r="D17" s="105">
        <v>166739</v>
      </c>
      <c r="E17" s="127">
        <v>157211</v>
      </c>
      <c r="F17" s="104">
        <v>7112</v>
      </c>
      <c r="G17" s="105">
        <v>39773</v>
      </c>
      <c r="H17" s="127">
        <v>37329</v>
      </c>
      <c r="I17" s="104">
        <v>9269</v>
      </c>
      <c r="J17" s="113">
        <v>206512</v>
      </c>
      <c r="K17" s="127">
        <v>194539</v>
      </c>
    </row>
    <row r="18" spans="2:11" ht="16.5" thickBot="1" thickTop="1">
      <c r="B18" s="128">
        <v>39756</v>
      </c>
      <c r="C18" s="104">
        <v>2145</v>
      </c>
      <c r="D18" s="105">
        <v>165120</v>
      </c>
      <c r="E18" s="127">
        <v>155998</v>
      </c>
      <c r="F18" s="104">
        <v>7007</v>
      </c>
      <c r="G18" s="105">
        <v>38888</v>
      </c>
      <c r="H18" s="127">
        <v>36544</v>
      </c>
      <c r="I18" s="104">
        <v>9153</v>
      </c>
      <c r="J18" s="113">
        <v>204015</v>
      </c>
      <c r="K18" s="127">
        <v>192549</v>
      </c>
    </row>
    <row r="19" spans="2:11" ht="16.5" thickBot="1" thickTop="1">
      <c r="B19" s="128">
        <v>39786</v>
      </c>
      <c r="C19" s="104">
        <v>2146</v>
      </c>
      <c r="D19" s="105">
        <v>163794</v>
      </c>
      <c r="E19" s="127">
        <v>154506</v>
      </c>
      <c r="F19" s="104">
        <v>7134</v>
      </c>
      <c r="G19" s="105">
        <v>39241</v>
      </c>
      <c r="H19" s="127">
        <v>36890</v>
      </c>
      <c r="I19" s="104">
        <v>9281</v>
      </c>
      <c r="J19" s="113">
        <v>203036</v>
      </c>
      <c r="K19" s="127">
        <v>191397</v>
      </c>
    </row>
    <row r="20" spans="2:11" ht="16.5" thickBot="1" thickTop="1">
      <c r="B20" s="129" t="s">
        <v>21</v>
      </c>
      <c r="C20" s="130">
        <f aca="true" t="shared" si="0" ref="C20:J20">SUM(C8:C19)/12</f>
        <v>2158</v>
      </c>
      <c r="D20" s="131">
        <f t="shared" si="0"/>
        <v>166089</v>
      </c>
      <c r="E20" s="132"/>
      <c r="F20" s="130">
        <f t="shared" si="0"/>
        <v>6739</v>
      </c>
      <c r="G20" s="131">
        <f t="shared" si="0"/>
        <v>39115</v>
      </c>
      <c r="H20" s="132"/>
      <c r="I20" s="130">
        <f>SUM(I8:I19)/12</f>
        <v>8898</v>
      </c>
      <c r="J20" s="131">
        <f t="shared" si="0"/>
        <v>205208</v>
      </c>
      <c r="K20" s="133"/>
    </row>
    <row r="21" spans="2:11" ht="16.5" thickBot="1" thickTop="1">
      <c r="B21" s="134"/>
      <c r="C21" s="135"/>
      <c r="D21" s="136"/>
      <c r="E21" s="137"/>
      <c r="F21" s="135"/>
      <c r="G21" s="136"/>
      <c r="H21" s="137"/>
      <c r="I21" s="135"/>
      <c r="J21" s="136"/>
      <c r="K21" s="138"/>
    </row>
    <row r="22" spans="2:11" ht="16.5" thickBot="1" thickTop="1">
      <c r="B22" s="516">
        <v>2009</v>
      </c>
      <c r="C22" s="517"/>
      <c r="D22" s="517"/>
      <c r="E22" s="517"/>
      <c r="F22" s="517"/>
      <c r="G22" s="517"/>
      <c r="H22" s="517"/>
      <c r="I22" s="517"/>
      <c r="J22" s="517"/>
      <c r="K22" s="518"/>
    </row>
    <row r="23" spans="2:11" ht="18" customHeight="1" thickBot="1" thickTop="1">
      <c r="B23" s="526" t="s">
        <v>28</v>
      </c>
      <c r="C23" s="523" t="s">
        <v>3</v>
      </c>
      <c r="D23" s="524"/>
      <c r="E23" s="525"/>
      <c r="F23" s="529" t="s">
        <v>4</v>
      </c>
      <c r="G23" s="530"/>
      <c r="H23" s="531"/>
      <c r="I23" s="523" t="s">
        <v>5</v>
      </c>
      <c r="J23" s="524"/>
      <c r="K23" s="525"/>
    </row>
    <row r="24" spans="2:11" ht="16.5" customHeight="1">
      <c r="B24" s="527"/>
      <c r="C24" s="521" t="s">
        <v>7</v>
      </c>
      <c r="D24" s="519" t="s">
        <v>29</v>
      </c>
      <c r="E24" s="520"/>
      <c r="F24" s="521" t="s">
        <v>7</v>
      </c>
      <c r="G24" s="519" t="s">
        <v>29</v>
      </c>
      <c r="H24" s="520"/>
      <c r="I24" s="521" t="s">
        <v>7</v>
      </c>
      <c r="J24" s="519" t="s">
        <v>29</v>
      </c>
      <c r="K24" s="520"/>
    </row>
    <row r="25" spans="2:11" ht="16.5" customHeight="1" thickBot="1">
      <c r="B25" s="528"/>
      <c r="C25" s="522"/>
      <c r="D25" s="125" t="s">
        <v>25</v>
      </c>
      <c r="E25" s="126" t="s">
        <v>26</v>
      </c>
      <c r="F25" s="522"/>
      <c r="G25" s="125" t="s">
        <v>25</v>
      </c>
      <c r="H25" s="126" t="s">
        <v>26</v>
      </c>
      <c r="I25" s="522"/>
      <c r="J25" s="125" t="s">
        <v>25</v>
      </c>
      <c r="K25" s="126" t="s">
        <v>26</v>
      </c>
    </row>
    <row r="26" spans="2:21" ht="16.5" thickBot="1" thickTop="1">
      <c r="B26" s="128">
        <v>39820</v>
      </c>
      <c r="C26" s="104">
        <v>2151</v>
      </c>
      <c r="D26" s="105">
        <v>181971</v>
      </c>
      <c r="E26" s="127">
        <v>171176</v>
      </c>
      <c r="F26" s="104">
        <v>7748</v>
      </c>
      <c r="G26" s="105">
        <v>44728</v>
      </c>
      <c r="H26" s="127">
        <v>41608</v>
      </c>
      <c r="I26" s="104">
        <v>9905</v>
      </c>
      <c r="J26" s="105">
        <v>226763</v>
      </c>
      <c r="K26" s="127">
        <v>212844</v>
      </c>
      <c r="M26" s="20"/>
      <c r="N26" s="20"/>
      <c r="O26" s="21"/>
      <c r="P26" s="20"/>
      <c r="Q26" s="20"/>
      <c r="R26" s="21"/>
      <c r="S26" s="22"/>
      <c r="T26" s="22"/>
      <c r="U26" s="23"/>
    </row>
    <row r="27" spans="2:21" ht="16.5" thickBot="1" thickTop="1">
      <c r="B27" s="128">
        <v>39845</v>
      </c>
      <c r="C27" s="104">
        <v>2136</v>
      </c>
      <c r="D27" s="105">
        <v>182702</v>
      </c>
      <c r="E27" s="127">
        <v>171940</v>
      </c>
      <c r="F27" s="104">
        <v>8293</v>
      </c>
      <c r="G27" s="105">
        <v>46947</v>
      </c>
      <c r="H27" s="127">
        <v>43637</v>
      </c>
      <c r="I27" s="104">
        <v>10432</v>
      </c>
      <c r="J27" s="105">
        <v>229652</v>
      </c>
      <c r="K27" s="127">
        <v>215580</v>
      </c>
      <c r="M27" s="20"/>
      <c r="N27" s="20"/>
      <c r="O27" s="21"/>
      <c r="P27" s="20"/>
      <c r="Q27" s="20"/>
      <c r="R27" s="21"/>
      <c r="S27" s="22"/>
      <c r="T27" s="22"/>
      <c r="U27" s="23"/>
    </row>
    <row r="28" spans="2:21" ht="16.5" thickBot="1" thickTop="1">
      <c r="B28" s="128">
        <v>39873</v>
      </c>
      <c r="C28" s="104">
        <v>2126</v>
      </c>
      <c r="D28" s="105">
        <v>183146</v>
      </c>
      <c r="E28" s="127">
        <v>172012</v>
      </c>
      <c r="F28" s="104">
        <v>8514</v>
      </c>
      <c r="G28" s="105">
        <v>47856</v>
      </c>
      <c r="H28" s="127">
        <v>44414</v>
      </c>
      <c r="I28" s="104">
        <v>10645</v>
      </c>
      <c r="J28" s="105">
        <v>231024</v>
      </c>
      <c r="K28" s="127">
        <v>216447</v>
      </c>
      <c r="M28" s="20"/>
      <c r="N28" s="20"/>
      <c r="O28" s="21"/>
      <c r="P28" s="20"/>
      <c r="Q28" s="20"/>
      <c r="R28" s="21"/>
      <c r="S28" s="22"/>
      <c r="T28" s="22"/>
      <c r="U28" s="23"/>
    </row>
    <row r="29" spans="2:21" ht="16.5" thickBot="1" thickTop="1">
      <c r="B29" s="128">
        <v>39904</v>
      </c>
      <c r="C29" s="104">
        <v>2111</v>
      </c>
      <c r="D29" s="105">
        <v>182387</v>
      </c>
      <c r="E29" s="127">
        <v>171228</v>
      </c>
      <c r="F29" s="104">
        <v>8919</v>
      </c>
      <c r="G29" s="105">
        <v>49188</v>
      </c>
      <c r="H29" s="127">
        <v>45576</v>
      </c>
      <c r="I29" s="104">
        <v>11035</v>
      </c>
      <c r="J29" s="105">
        <v>231636</v>
      </c>
      <c r="K29" s="127">
        <v>216862</v>
      </c>
      <c r="M29" s="20"/>
      <c r="N29" s="20"/>
      <c r="O29" s="21"/>
      <c r="P29" s="20"/>
      <c r="Q29" s="20"/>
      <c r="R29" s="21"/>
      <c r="S29" s="22"/>
      <c r="T29" s="22"/>
      <c r="U29" s="23"/>
    </row>
    <row r="30" spans="2:21" ht="16.5" thickBot="1" thickTop="1">
      <c r="B30" s="128">
        <v>39935</v>
      </c>
      <c r="C30" s="104">
        <v>2106</v>
      </c>
      <c r="D30" s="105">
        <v>183017</v>
      </c>
      <c r="E30" s="127">
        <v>171714</v>
      </c>
      <c r="F30" s="104">
        <v>9082</v>
      </c>
      <c r="G30" s="105">
        <v>49985</v>
      </c>
      <c r="H30" s="127">
        <v>46319</v>
      </c>
      <c r="I30" s="104">
        <v>11189</v>
      </c>
      <c r="J30" s="105">
        <v>233003</v>
      </c>
      <c r="K30" s="127">
        <v>218034</v>
      </c>
      <c r="M30" s="20"/>
      <c r="N30" s="20"/>
      <c r="O30" s="21"/>
      <c r="P30" s="20"/>
      <c r="Q30" s="20"/>
      <c r="R30" s="21"/>
      <c r="S30" s="22"/>
      <c r="T30" s="22"/>
      <c r="U30" s="23"/>
    </row>
    <row r="31" spans="2:21" ht="16.5" thickBot="1" thickTop="1">
      <c r="B31" s="128">
        <v>39966</v>
      </c>
      <c r="C31" s="104">
        <v>2099</v>
      </c>
      <c r="D31" s="105">
        <v>183428</v>
      </c>
      <c r="E31" s="127">
        <v>172339</v>
      </c>
      <c r="F31" s="104">
        <v>9511</v>
      </c>
      <c r="G31" s="105">
        <v>51203</v>
      </c>
      <c r="H31" s="127">
        <v>47485</v>
      </c>
      <c r="I31" s="104">
        <v>11615</v>
      </c>
      <c r="J31" s="105">
        <v>234972</v>
      </c>
      <c r="K31" s="127">
        <v>220161</v>
      </c>
      <c r="M31" s="20"/>
      <c r="N31" s="20"/>
      <c r="O31" s="21"/>
      <c r="P31" s="20"/>
      <c r="Q31" s="20"/>
      <c r="R31" s="21"/>
      <c r="S31" s="22"/>
      <c r="T31" s="22"/>
      <c r="U31" s="23"/>
    </row>
    <row r="32" spans="2:21" ht="16.5" thickBot="1" thickTop="1">
      <c r="B32" s="128">
        <v>39996</v>
      </c>
      <c r="C32" s="104">
        <v>2105</v>
      </c>
      <c r="D32" s="105">
        <v>185010</v>
      </c>
      <c r="E32" s="127">
        <v>173648</v>
      </c>
      <c r="F32" s="104">
        <v>9883</v>
      </c>
      <c r="G32" s="105">
        <v>52222</v>
      </c>
      <c r="H32" s="127">
        <v>48451.71</v>
      </c>
      <c r="I32" s="104">
        <v>11991</v>
      </c>
      <c r="J32" s="105">
        <v>237279</v>
      </c>
      <c r="K32" s="127">
        <v>222145.7</v>
      </c>
      <c r="M32" s="20"/>
      <c r="N32" s="20"/>
      <c r="O32" s="21"/>
      <c r="P32" s="20"/>
      <c r="Q32" s="20"/>
      <c r="R32" s="21"/>
      <c r="S32" s="22"/>
      <c r="T32" s="22"/>
      <c r="U32" s="23"/>
    </row>
    <row r="33" spans="2:21" ht="16.5" thickBot="1" thickTop="1">
      <c r="B33" s="128">
        <v>40028</v>
      </c>
      <c r="C33" s="104">
        <v>2105</v>
      </c>
      <c r="D33" s="105">
        <v>185980</v>
      </c>
      <c r="E33" s="127">
        <v>174709.02</v>
      </c>
      <c r="F33" s="104">
        <v>10209</v>
      </c>
      <c r="G33" s="105">
        <v>53259</v>
      </c>
      <c r="H33" s="127">
        <v>49450.97</v>
      </c>
      <c r="I33" s="104">
        <v>12316</v>
      </c>
      <c r="J33" s="105">
        <v>239241</v>
      </c>
      <c r="K33" s="127">
        <v>224161.38</v>
      </c>
      <c r="M33" s="20"/>
      <c r="N33" s="20"/>
      <c r="O33" s="21"/>
      <c r="P33" s="20"/>
      <c r="Q33" s="20"/>
      <c r="R33" s="21"/>
      <c r="S33" s="22"/>
      <c r="T33" s="22"/>
      <c r="U33" s="23"/>
    </row>
    <row r="34" spans="2:21" ht="16.5" thickBot="1" thickTop="1">
      <c r="B34" s="128">
        <v>40059</v>
      </c>
      <c r="C34" s="104">
        <v>2095</v>
      </c>
      <c r="D34" s="105">
        <v>187107</v>
      </c>
      <c r="E34" s="127">
        <v>175612.5</v>
      </c>
      <c r="F34" s="104">
        <v>10549</v>
      </c>
      <c r="G34" s="105">
        <v>54862</v>
      </c>
      <c r="H34" s="127">
        <v>50879.36</v>
      </c>
      <c r="I34" s="104">
        <v>12646</v>
      </c>
      <c r="J34" s="105">
        <v>241983</v>
      </c>
      <c r="K34" s="127">
        <v>226505</v>
      </c>
      <c r="M34" s="20"/>
      <c r="N34" s="20"/>
      <c r="O34" s="21"/>
      <c r="P34" s="20"/>
      <c r="Q34" s="20"/>
      <c r="R34" s="21"/>
      <c r="S34" s="22"/>
      <c r="T34" s="22"/>
      <c r="U34" s="23"/>
    </row>
    <row r="35" spans="2:21" ht="16.5" thickBot="1" thickTop="1">
      <c r="B35" s="128">
        <v>40090</v>
      </c>
      <c r="C35" s="104">
        <v>2099</v>
      </c>
      <c r="D35" s="105">
        <v>187558</v>
      </c>
      <c r="E35" s="127">
        <v>176106.14</v>
      </c>
      <c r="F35" s="104">
        <v>10964</v>
      </c>
      <c r="G35" s="105">
        <v>56753</v>
      </c>
      <c r="H35" s="127">
        <v>52614.39</v>
      </c>
      <c r="I35" s="104">
        <v>13064</v>
      </c>
      <c r="J35" s="105">
        <v>244312</v>
      </c>
      <c r="K35" s="127">
        <v>228721.53</v>
      </c>
      <c r="M35" s="20"/>
      <c r="N35" s="20"/>
      <c r="O35" s="21"/>
      <c r="P35" s="20"/>
      <c r="Q35" s="20"/>
      <c r="R35" s="21"/>
      <c r="S35" s="22"/>
      <c r="T35" s="22"/>
      <c r="U35" s="23"/>
    </row>
    <row r="36" spans="2:21" ht="16.5" thickBot="1" thickTop="1">
      <c r="B36" s="128">
        <v>40121</v>
      </c>
      <c r="C36" s="104">
        <v>2088</v>
      </c>
      <c r="D36" s="105">
        <v>188418</v>
      </c>
      <c r="E36" s="127">
        <v>177052.98</v>
      </c>
      <c r="F36" s="104">
        <v>11222</v>
      </c>
      <c r="G36" s="105">
        <v>57335</v>
      </c>
      <c r="H36" s="127">
        <v>53262.14</v>
      </c>
      <c r="I36" s="104">
        <v>13315</v>
      </c>
      <c r="J36" s="105">
        <v>245769</v>
      </c>
      <c r="K36" s="127">
        <v>230330.58</v>
      </c>
      <c r="M36" s="20"/>
      <c r="N36" s="20"/>
      <c r="O36" s="21"/>
      <c r="P36" s="20"/>
      <c r="Q36" s="20"/>
      <c r="R36" s="21"/>
      <c r="S36" s="22"/>
      <c r="T36" s="22"/>
      <c r="U36" s="23"/>
    </row>
    <row r="37" spans="2:21" ht="16.5" thickBot="1" thickTop="1">
      <c r="B37" s="128">
        <v>40151</v>
      </c>
      <c r="C37" s="104">
        <v>2087</v>
      </c>
      <c r="D37" s="105">
        <v>188704</v>
      </c>
      <c r="E37" s="127">
        <v>177624.65</v>
      </c>
      <c r="F37" s="104">
        <v>11507</v>
      </c>
      <c r="G37" s="105">
        <v>58444</v>
      </c>
      <c r="H37" s="127">
        <v>54431</v>
      </c>
      <c r="I37" s="104">
        <v>13596</v>
      </c>
      <c r="J37" s="105">
        <v>247150</v>
      </c>
      <c r="K37" s="127">
        <v>232057</v>
      </c>
      <c r="M37" s="20"/>
      <c r="N37" s="20"/>
      <c r="O37" s="21"/>
      <c r="P37" s="20"/>
      <c r="Q37" s="20"/>
      <c r="R37" s="21"/>
      <c r="S37" s="22"/>
      <c r="T37" s="22"/>
      <c r="U37" s="23"/>
    </row>
    <row r="38" spans="2:21" ht="16.5" thickBot="1" thickTop="1">
      <c r="B38" s="129" t="s">
        <v>30</v>
      </c>
      <c r="C38" s="130">
        <f aca="true" t="shared" si="1" ref="C38:K38">SUM(C26:C37)/12</f>
        <v>2109</v>
      </c>
      <c r="D38" s="131">
        <f t="shared" si="1"/>
        <v>184952</v>
      </c>
      <c r="E38" s="131">
        <f t="shared" si="1"/>
        <v>173764</v>
      </c>
      <c r="F38" s="130">
        <f t="shared" si="1"/>
        <v>9700</v>
      </c>
      <c r="G38" s="131">
        <f t="shared" si="1"/>
        <v>51899</v>
      </c>
      <c r="H38" s="131">
        <f t="shared" si="1"/>
        <v>48177</v>
      </c>
      <c r="I38" s="130">
        <f>SUM(I26:I37)/12</f>
        <v>11812</v>
      </c>
      <c r="J38" s="131">
        <f t="shared" si="1"/>
        <v>236899</v>
      </c>
      <c r="K38" s="131">
        <f t="shared" si="1"/>
        <v>221987</v>
      </c>
      <c r="M38" s="24"/>
      <c r="N38" s="24"/>
      <c r="O38" s="24"/>
      <c r="P38" s="24"/>
      <c r="Q38" s="24"/>
      <c r="R38" s="24"/>
      <c r="S38" s="24"/>
      <c r="T38" s="24"/>
      <c r="U38" s="24"/>
    </row>
    <row r="39" spans="2:21" ht="16.5" thickBot="1" thickTop="1">
      <c r="B39" s="134"/>
      <c r="C39" s="135"/>
      <c r="D39" s="136"/>
      <c r="E39" s="137"/>
      <c r="F39" s="135"/>
      <c r="G39" s="136"/>
      <c r="H39" s="137"/>
      <c r="I39" s="135"/>
      <c r="J39" s="136"/>
      <c r="K39" s="138"/>
      <c r="M39" s="24"/>
      <c r="N39" s="24"/>
      <c r="O39" s="24"/>
      <c r="P39" s="24"/>
      <c r="Q39" s="24"/>
      <c r="R39" s="24"/>
      <c r="S39" s="24"/>
      <c r="T39" s="24"/>
      <c r="U39" s="24"/>
    </row>
    <row r="40" spans="2:21" ht="16.5" thickBot="1" thickTop="1">
      <c r="B40" s="516">
        <v>2010</v>
      </c>
      <c r="C40" s="517"/>
      <c r="D40" s="517"/>
      <c r="E40" s="517"/>
      <c r="F40" s="517"/>
      <c r="G40" s="517"/>
      <c r="H40" s="517"/>
      <c r="I40" s="517"/>
      <c r="J40" s="517"/>
      <c r="K40" s="518"/>
      <c r="M40" s="24"/>
      <c r="N40" s="24"/>
      <c r="O40" s="24"/>
      <c r="P40" s="24"/>
      <c r="Q40" s="24"/>
      <c r="R40" s="24"/>
      <c r="S40" s="24"/>
      <c r="T40" s="24"/>
      <c r="U40" s="24"/>
    </row>
    <row r="41" spans="2:21" ht="18" customHeight="1" thickBot="1" thickTop="1">
      <c r="B41" s="526" t="s">
        <v>28</v>
      </c>
      <c r="C41" s="523" t="s">
        <v>3</v>
      </c>
      <c r="D41" s="524"/>
      <c r="E41" s="525"/>
      <c r="F41" s="529" t="s">
        <v>4</v>
      </c>
      <c r="G41" s="530"/>
      <c r="H41" s="531"/>
      <c r="I41" s="523" t="s">
        <v>5</v>
      </c>
      <c r="J41" s="524"/>
      <c r="K41" s="525"/>
      <c r="M41" s="24"/>
      <c r="N41" s="24"/>
      <c r="O41" s="24"/>
      <c r="P41" s="24"/>
      <c r="Q41" s="24"/>
      <c r="R41" s="24"/>
      <c r="S41" s="24"/>
      <c r="T41" s="24"/>
      <c r="U41" s="24"/>
    </row>
    <row r="42" spans="2:21" ht="16.5" customHeight="1">
      <c r="B42" s="527"/>
      <c r="C42" s="521" t="s">
        <v>7</v>
      </c>
      <c r="D42" s="519" t="s">
        <v>29</v>
      </c>
      <c r="E42" s="520"/>
      <c r="F42" s="521" t="s">
        <v>7</v>
      </c>
      <c r="G42" s="519" t="s">
        <v>29</v>
      </c>
      <c r="H42" s="520"/>
      <c r="I42" s="521" t="s">
        <v>7</v>
      </c>
      <c r="J42" s="519" t="s">
        <v>29</v>
      </c>
      <c r="K42" s="520"/>
      <c r="M42" s="24"/>
      <c r="N42" s="24"/>
      <c r="O42" s="24"/>
      <c r="P42" s="24"/>
      <c r="Q42" s="24"/>
      <c r="R42" s="24"/>
      <c r="S42" s="24"/>
      <c r="T42" s="24"/>
      <c r="U42" s="24"/>
    </row>
    <row r="43" spans="2:21" ht="18" thickBot="1">
      <c r="B43" s="528"/>
      <c r="C43" s="522"/>
      <c r="D43" s="125" t="s">
        <v>25</v>
      </c>
      <c r="E43" s="126" t="s">
        <v>26</v>
      </c>
      <c r="F43" s="522"/>
      <c r="G43" s="125" t="s">
        <v>25</v>
      </c>
      <c r="H43" s="126" t="s">
        <v>26</v>
      </c>
      <c r="I43" s="522"/>
      <c r="J43" s="125" t="s">
        <v>25</v>
      </c>
      <c r="K43" s="126" t="s">
        <v>26</v>
      </c>
      <c r="M43" s="24"/>
      <c r="N43" s="24"/>
      <c r="O43" s="24"/>
      <c r="P43" s="24"/>
      <c r="Q43" s="24"/>
      <c r="R43" s="24"/>
      <c r="S43" s="24"/>
      <c r="T43" s="24"/>
      <c r="U43" s="24"/>
    </row>
    <row r="44" spans="2:21" ht="16.5" thickBot="1" thickTop="1">
      <c r="B44" s="128">
        <v>40185</v>
      </c>
      <c r="C44" s="118">
        <v>2050</v>
      </c>
      <c r="D44" s="95">
        <v>188028</v>
      </c>
      <c r="E44" s="127">
        <v>176379.85</v>
      </c>
      <c r="F44" s="118">
        <v>11471</v>
      </c>
      <c r="G44" s="95">
        <v>59027</v>
      </c>
      <c r="H44" s="127">
        <v>54904.43</v>
      </c>
      <c r="I44" s="118">
        <v>13526</v>
      </c>
      <c r="J44" s="95">
        <v>247205</v>
      </c>
      <c r="K44" s="127">
        <v>231427.09</v>
      </c>
      <c r="M44" s="20"/>
      <c r="N44" s="20"/>
      <c r="O44" s="21"/>
      <c r="P44" s="20"/>
      <c r="Q44" s="20"/>
      <c r="R44" s="21"/>
      <c r="S44" s="22"/>
      <c r="T44" s="22"/>
      <c r="U44" s="23"/>
    </row>
    <row r="45" spans="2:21" ht="16.5" thickBot="1" thickTop="1">
      <c r="B45" s="128">
        <v>40216</v>
      </c>
      <c r="C45" s="118">
        <v>2053</v>
      </c>
      <c r="D45" s="95">
        <v>189523</v>
      </c>
      <c r="E45" s="127">
        <v>178160.05</v>
      </c>
      <c r="F45" s="118">
        <v>11967</v>
      </c>
      <c r="G45" s="95">
        <v>60954</v>
      </c>
      <c r="H45" s="127">
        <v>56767.89</v>
      </c>
      <c r="I45" s="118">
        <v>14024</v>
      </c>
      <c r="J45" s="95">
        <v>250502</v>
      </c>
      <c r="K45" s="127">
        <v>234950.04</v>
      </c>
      <c r="M45" s="20"/>
      <c r="N45" s="20"/>
      <c r="O45" s="21"/>
      <c r="P45" s="20"/>
      <c r="Q45" s="20"/>
      <c r="R45" s="21"/>
      <c r="S45" s="22"/>
      <c r="T45" s="22"/>
      <c r="U45" s="23"/>
    </row>
    <row r="46" spans="2:21" ht="16.5" thickBot="1" thickTop="1">
      <c r="B46" s="128">
        <v>40245</v>
      </c>
      <c r="C46" s="118">
        <v>2056</v>
      </c>
      <c r="D46" s="95">
        <v>190615</v>
      </c>
      <c r="E46" s="127">
        <v>178720.9</v>
      </c>
      <c r="F46" s="118">
        <v>12424</v>
      </c>
      <c r="G46" s="95">
        <v>63164</v>
      </c>
      <c r="H46" s="127">
        <v>58716.79</v>
      </c>
      <c r="I46" s="118">
        <v>14482</v>
      </c>
      <c r="J46" s="95">
        <v>253819</v>
      </c>
      <c r="K46" s="127">
        <v>237476.98</v>
      </c>
      <c r="M46" s="20"/>
      <c r="N46" s="20"/>
      <c r="O46" s="21"/>
      <c r="P46" s="20"/>
      <c r="Q46" s="20"/>
      <c r="R46" s="21"/>
      <c r="S46" s="22"/>
      <c r="T46" s="22"/>
      <c r="U46" s="23"/>
    </row>
    <row r="47" spans="2:21" ht="16.5" thickBot="1" thickTop="1">
      <c r="B47" s="128">
        <v>40276</v>
      </c>
      <c r="C47" s="118">
        <v>2038</v>
      </c>
      <c r="D47" s="95">
        <v>191588</v>
      </c>
      <c r="E47" s="127">
        <v>179583.9</v>
      </c>
      <c r="F47" s="118">
        <v>12761</v>
      </c>
      <c r="G47" s="95">
        <v>64408</v>
      </c>
      <c r="H47" s="127">
        <v>59713.09</v>
      </c>
      <c r="I47" s="118">
        <v>14802</v>
      </c>
      <c r="J47" s="95">
        <v>256161</v>
      </c>
      <c r="K47" s="127">
        <v>239445.12</v>
      </c>
      <c r="L47" s="1"/>
      <c r="M47" s="20"/>
      <c r="N47" s="20"/>
      <c r="O47" s="21"/>
      <c r="P47" s="20"/>
      <c r="Q47" s="20"/>
      <c r="R47" s="21"/>
      <c r="S47" s="22"/>
      <c r="T47" s="22"/>
      <c r="U47" s="23"/>
    </row>
    <row r="48" spans="2:21" ht="16.5" thickBot="1" thickTop="1">
      <c r="B48" s="128">
        <v>40306</v>
      </c>
      <c r="C48" s="118">
        <v>2039</v>
      </c>
      <c r="D48" s="95">
        <v>193318</v>
      </c>
      <c r="E48" s="127">
        <v>181196.57</v>
      </c>
      <c r="F48" s="118">
        <v>12974</v>
      </c>
      <c r="G48" s="95">
        <v>65511</v>
      </c>
      <c r="H48" s="127">
        <v>60786.51</v>
      </c>
      <c r="I48" s="118">
        <v>15015</v>
      </c>
      <c r="J48" s="95">
        <v>258845</v>
      </c>
      <c r="K48" s="127">
        <v>241999.08</v>
      </c>
      <c r="L48" s="1"/>
      <c r="M48" s="20"/>
      <c r="N48" s="20"/>
      <c r="O48" s="21"/>
      <c r="P48" s="20"/>
      <c r="Q48" s="20"/>
      <c r="R48" s="21"/>
      <c r="S48" s="22"/>
      <c r="T48" s="22"/>
      <c r="U48" s="23"/>
    </row>
    <row r="49" spans="2:21" ht="16.5" thickBot="1" thickTop="1">
      <c r="B49" s="128">
        <v>40339</v>
      </c>
      <c r="C49" s="118">
        <v>2044</v>
      </c>
      <c r="D49" s="95">
        <v>194565</v>
      </c>
      <c r="E49" s="127">
        <v>182660.88</v>
      </c>
      <c r="F49" s="118">
        <v>13177</v>
      </c>
      <c r="G49" s="95">
        <v>66557</v>
      </c>
      <c r="H49" s="127">
        <v>61858.69</v>
      </c>
      <c r="I49" s="118">
        <v>15226</v>
      </c>
      <c r="J49" s="95">
        <v>261144</v>
      </c>
      <c r="K49" s="127">
        <v>244539.35</v>
      </c>
      <c r="L49" s="1"/>
      <c r="M49" s="20"/>
      <c r="N49" s="20"/>
      <c r="O49" s="21"/>
      <c r="P49" s="20"/>
      <c r="Q49" s="20"/>
      <c r="R49" s="21"/>
      <c r="S49" s="22"/>
      <c r="T49" s="22"/>
      <c r="U49" s="23"/>
    </row>
    <row r="50" spans="2:21" ht="16.5" thickBot="1" thickTop="1">
      <c r="B50" s="128">
        <v>40369</v>
      </c>
      <c r="C50" s="118">
        <v>2042</v>
      </c>
      <c r="D50" s="95">
        <v>195843</v>
      </c>
      <c r="E50" s="127">
        <v>183913.26</v>
      </c>
      <c r="F50" s="118">
        <v>13403</v>
      </c>
      <c r="G50" s="95">
        <v>67665</v>
      </c>
      <c r="H50" s="127">
        <v>62982.04</v>
      </c>
      <c r="I50" s="118">
        <v>15447</v>
      </c>
      <c r="J50" s="95">
        <v>263529</v>
      </c>
      <c r="K50" s="127">
        <v>246906.3</v>
      </c>
      <c r="L50" s="1"/>
      <c r="M50" s="20"/>
      <c r="N50" s="20"/>
      <c r="O50" s="21"/>
      <c r="P50" s="20"/>
      <c r="Q50" s="20"/>
      <c r="R50" s="21"/>
      <c r="S50" s="22"/>
      <c r="T50" s="22"/>
      <c r="U50" s="23"/>
    </row>
    <row r="51" spans="2:21" ht="16.5" thickBot="1" thickTop="1">
      <c r="B51" s="128">
        <v>40400</v>
      </c>
      <c r="C51" s="118">
        <v>2042</v>
      </c>
      <c r="D51" s="95">
        <v>195232</v>
      </c>
      <c r="E51" s="127">
        <v>183466</v>
      </c>
      <c r="F51" s="118">
        <v>13438</v>
      </c>
      <c r="G51" s="95">
        <v>66430</v>
      </c>
      <c r="H51" s="127">
        <v>61854</v>
      </c>
      <c r="I51" s="118">
        <v>15486</v>
      </c>
      <c r="J51" s="95">
        <v>262153</v>
      </c>
      <c r="K51" s="127">
        <v>245799</v>
      </c>
      <c r="L51" s="1"/>
      <c r="M51" s="20"/>
      <c r="N51" s="20"/>
      <c r="O51" s="21"/>
      <c r="P51" s="20"/>
      <c r="Q51" s="20"/>
      <c r="R51" s="21"/>
      <c r="S51" s="22"/>
      <c r="T51" s="22"/>
      <c r="U51" s="23"/>
    </row>
    <row r="52" spans="2:21" ht="17.25" customHeight="1" thickBot="1" thickTop="1">
      <c r="B52" s="128">
        <v>40431</v>
      </c>
      <c r="C52" s="118">
        <v>2026</v>
      </c>
      <c r="D52" s="95">
        <v>196801</v>
      </c>
      <c r="E52" s="127">
        <v>184745</v>
      </c>
      <c r="F52" s="118">
        <v>13658</v>
      </c>
      <c r="G52" s="95">
        <v>67196</v>
      </c>
      <c r="H52" s="127">
        <v>62482</v>
      </c>
      <c r="I52" s="118">
        <v>15687</v>
      </c>
      <c r="J52" s="95">
        <v>264008</v>
      </c>
      <c r="K52" s="127">
        <v>247236</v>
      </c>
      <c r="L52" s="1"/>
      <c r="M52" s="20"/>
      <c r="N52" s="20"/>
      <c r="O52" s="21"/>
      <c r="P52" s="20"/>
      <c r="Q52" s="20"/>
      <c r="R52" s="21"/>
      <c r="S52" s="22"/>
      <c r="T52" s="22"/>
      <c r="U52" s="23"/>
    </row>
    <row r="53" spans="2:21" ht="17.25" customHeight="1" thickBot="1" thickTop="1">
      <c r="B53" s="128">
        <v>40452</v>
      </c>
      <c r="C53" s="118">
        <v>2018</v>
      </c>
      <c r="D53" s="95">
        <v>197690</v>
      </c>
      <c r="E53" s="127">
        <v>185452</v>
      </c>
      <c r="F53" s="118">
        <v>13560</v>
      </c>
      <c r="G53" s="95">
        <v>66996</v>
      </c>
      <c r="H53" s="127">
        <v>62193</v>
      </c>
      <c r="I53" s="118">
        <v>15580</v>
      </c>
      <c r="J53" s="95">
        <v>264688</v>
      </c>
      <c r="K53" s="127">
        <v>247648</v>
      </c>
      <c r="L53" s="1"/>
      <c r="M53" s="20"/>
      <c r="N53" s="20"/>
      <c r="O53" s="21"/>
      <c r="P53" s="20"/>
      <c r="Q53" s="20"/>
      <c r="R53" s="21"/>
      <c r="S53" s="22"/>
      <c r="T53" s="22"/>
      <c r="U53" s="23"/>
    </row>
    <row r="54" spans="2:21" ht="17.25" customHeight="1" thickBot="1" thickTop="1">
      <c r="B54" s="128">
        <v>40483</v>
      </c>
      <c r="C54" s="118">
        <v>2011</v>
      </c>
      <c r="D54" s="95">
        <v>197940</v>
      </c>
      <c r="E54" s="127">
        <v>186101</v>
      </c>
      <c r="F54" s="118">
        <v>13888</v>
      </c>
      <c r="G54" s="95">
        <v>68218</v>
      </c>
      <c r="H54" s="127">
        <v>63465</v>
      </c>
      <c r="I54" s="118">
        <v>15902</v>
      </c>
      <c r="J54" s="95">
        <v>266177</v>
      </c>
      <c r="K54" s="127">
        <v>249585</v>
      </c>
      <c r="L54" s="1"/>
      <c r="M54" s="20"/>
      <c r="N54" s="20"/>
      <c r="O54" s="21"/>
      <c r="P54" s="20"/>
      <c r="Q54" s="20"/>
      <c r="R54" s="21"/>
      <c r="S54" s="22"/>
      <c r="T54" s="22"/>
      <c r="U54" s="23"/>
    </row>
    <row r="55" spans="2:21" ht="17.25" customHeight="1" thickBot="1" thickTop="1">
      <c r="B55" s="128">
        <v>40513</v>
      </c>
      <c r="C55" s="118">
        <v>2003</v>
      </c>
      <c r="D55" s="95">
        <v>198214</v>
      </c>
      <c r="E55" s="127">
        <v>186253</v>
      </c>
      <c r="F55" s="118">
        <v>14075</v>
      </c>
      <c r="G55" s="95">
        <v>68720</v>
      </c>
      <c r="H55" s="127">
        <v>63922</v>
      </c>
      <c r="I55" s="118">
        <v>16086</v>
      </c>
      <c r="J55" s="95">
        <v>267213</v>
      </c>
      <c r="K55" s="127">
        <v>250450</v>
      </c>
      <c r="L55" s="1"/>
      <c r="M55" s="20"/>
      <c r="N55" s="20"/>
      <c r="O55" s="21"/>
      <c r="P55" s="20"/>
      <c r="Q55" s="20"/>
      <c r="R55" s="21"/>
      <c r="S55" s="22"/>
      <c r="T55" s="22"/>
      <c r="U55" s="23"/>
    </row>
    <row r="56" spans="2:21" ht="16.5" thickBot="1" thickTop="1">
      <c r="B56" s="129" t="s">
        <v>98</v>
      </c>
      <c r="C56" s="130">
        <f aca="true" t="shared" si="2" ref="C56:K56">SUM(C44:C55)/12</f>
        <v>2035</v>
      </c>
      <c r="D56" s="131">
        <f t="shared" si="2"/>
        <v>194113</v>
      </c>
      <c r="E56" s="131">
        <f t="shared" si="2"/>
        <v>182219</v>
      </c>
      <c r="F56" s="130">
        <f t="shared" si="2"/>
        <v>13066</v>
      </c>
      <c r="G56" s="131">
        <f t="shared" si="2"/>
        <v>65404</v>
      </c>
      <c r="H56" s="131">
        <f t="shared" si="2"/>
        <v>60804</v>
      </c>
      <c r="I56" s="130">
        <f t="shared" si="2"/>
        <v>15105</v>
      </c>
      <c r="J56" s="131">
        <f t="shared" si="2"/>
        <v>259620</v>
      </c>
      <c r="K56" s="131">
        <f t="shared" si="2"/>
        <v>243122</v>
      </c>
      <c r="L56" s="1"/>
      <c r="M56" s="24"/>
      <c r="N56" s="24"/>
      <c r="O56" s="24"/>
      <c r="P56" s="24"/>
      <c r="Q56" s="24"/>
      <c r="R56" s="24"/>
      <c r="S56" s="24"/>
      <c r="T56" s="24"/>
      <c r="U56" s="24"/>
    </row>
    <row r="57" spans="2:21" ht="16.5" thickBot="1" thickTop="1">
      <c r="B57" s="139"/>
      <c r="C57" s="140"/>
      <c r="D57" s="141"/>
      <c r="E57" s="141"/>
      <c r="F57" s="140"/>
      <c r="G57" s="141"/>
      <c r="H57" s="141"/>
      <c r="I57" s="140"/>
      <c r="J57" s="141"/>
      <c r="K57" s="141"/>
      <c r="L57" s="1"/>
      <c r="M57" s="24"/>
      <c r="N57" s="24"/>
      <c r="O57" s="24"/>
      <c r="P57" s="24"/>
      <c r="Q57" s="24"/>
      <c r="R57" s="24"/>
      <c r="S57" s="24"/>
      <c r="T57" s="24"/>
      <c r="U57" s="24"/>
    </row>
    <row r="58" spans="2:21" ht="16.5" thickBot="1" thickTop="1">
      <c r="B58" s="516">
        <v>2011</v>
      </c>
      <c r="C58" s="517"/>
      <c r="D58" s="517"/>
      <c r="E58" s="517"/>
      <c r="F58" s="517"/>
      <c r="G58" s="517"/>
      <c r="H58" s="517"/>
      <c r="I58" s="517"/>
      <c r="J58" s="517"/>
      <c r="K58" s="518"/>
      <c r="L58" s="1"/>
      <c r="M58" s="24"/>
      <c r="N58" s="24"/>
      <c r="O58" s="24"/>
      <c r="P58" s="24"/>
      <c r="Q58" s="24"/>
      <c r="R58" s="24"/>
      <c r="S58" s="24"/>
      <c r="T58" s="24"/>
      <c r="U58" s="24"/>
    </row>
    <row r="59" spans="2:21" ht="18" thickBot="1" thickTop="1">
      <c r="B59" s="526" t="s">
        <v>28</v>
      </c>
      <c r="C59" s="523" t="s">
        <v>3</v>
      </c>
      <c r="D59" s="524"/>
      <c r="E59" s="525"/>
      <c r="F59" s="529" t="s">
        <v>4</v>
      </c>
      <c r="G59" s="530"/>
      <c r="H59" s="531"/>
      <c r="I59" s="523" t="s">
        <v>5</v>
      </c>
      <c r="J59" s="524"/>
      <c r="K59" s="525"/>
      <c r="L59" s="1"/>
      <c r="M59" s="24"/>
      <c r="N59" s="24"/>
      <c r="O59" s="24"/>
      <c r="P59" s="24"/>
      <c r="Q59" s="24"/>
      <c r="R59" s="24"/>
      <c r="S59" s="24"/>
      <c r="T59" s="24"/>
      <c r="U59" s="24"/>
    </row>
    <row r="60" spans="2:21" ht="17.25">
      <c r="B60" s="527"/>
      <c r="C60" s="521" t="s">
        <v>7</v>
      </c>
      <c r="D60" s="519" t="s">
        <v>29</v>
      </c>
      <c r="E60" s="520"/>
      <c r="F60" s="521" t="s">
        <v>7</v>
      </c>
      <c r="G60" s="519" t="s">
        <v>29</v>
      </c>
      <c r="H60" s="520"/>
      <c r="I60" s="521" t="s">
        <v>7</v>
      </c>
      <c r="J60" s="519" t="s">
        <v>29</v>
      </c>
      <c r="K60" s="520"/>
      <c r="L60" s="1"/>
      <c r="M60" s="24"/>
      <c r="N60" s="24"/>
      <c r="O60" s="24"/>
      <c r="P60" s="24"/>
      <c r="Q60" s="24"/>
      <c r="R60" s="24"/>
      <c r="S60" s="24"/>
      <c r="T60" s="24"/>
      <c r="U60" s="24"/>
    </row>
    <row r="61" spans="2:21" ht="18" thickBot="1">
      <c r="B61" s="528"/>
      <c r="C61" s="522"/>
      <c r="D61" s="125" t="s">
        <v>25</v>
      </c>
      <c r="E61" s="126" t="s">
        <v>26</v>
      </c>
      <c r="F61" s="522"/>
      <c r="G61" s="125" t="s">
        <v>25</v>
      </c>
      <c r="H61" s="126" t="s">
        <v>26</v>
      </c>
      <c r="I61" s="522"/>
      <c r="J61" s="125" t="s">
        <v>25</v>
      </c>
      <c r="K61" s="126" t="s">
        <v>26</v>
      </c>
      <c r="L61" s="1"/>
      <c r="M61" s="24"/>
      <c r="N61" s="24"/>
      <c r="O61" s="24"/>
      <c r="P61" s="24"/>
      <c r="Q61" s="24"/>
      <c r="R61" s="24"/>
      <c r="S61" s="24"/>
      <c r="T61" s="24"/>
      <c r="U61" s="24"/>
    </row>
    <row r="62" spans="2:21" ht="16.5" thickBot="1" thickTop="1">
      <c r="B62" s="128">
        <v>40544</v>
      </c>
      <c r="C62" s="104">
        <v>1944</v>
      </c>
      <c r="D62" s="95">
        <v>192927</v>
      </c>
      <c r="E62" s="127">
        <v>180769</v>
      </c>
      <c r="F62" s="104">
        <v>14075</v>
      </c>
      <c r="G62" s="95">
        <v>69851</v>
      </c>
      <c r="H62" s="127">
        <v>65006</v>
      </c>
      <c r="I62" s="118">
        <v>16021</v>
      </c>
      <c r="J62" s="95">
        <v>262798</v>
      </c>
      <c r="K62" s="127">
        <v>245795</v>
      </c>
      <c r="L62" s="1"/>
      <c r="M62" s="241"/>
      <c r="N62" s="241"/>
      <c r="O62" s="24"/>
      <c r="P62" s="24"/>
      <c r="Q62" s="24"/>
      <c r="R62" s="24"/>
      <c r="S62" s="24"/>
      <c r="T62" s="24"/>
      <c r="U62" s="24"/>
    </row>
    <row r="63" spans="2:21" ht="16.5" thickBot="1" thickTop="1">
      <c r="B63" s="128">
        <v>40581</v>
      </c>
      <c r="C63" s="104">
        <v>1922</v>
      </c>
      <c r="D63" s="95">
        <v>193121</v>
      </c>
      <c r="E63" s="127">
        <v>181172</v>
      </c>
      <c r="F63" s="104">
        <v>14267</v>
      </c>
      <c r="G63" s="95">
        <v>71041</v>
      </c>
      <c r="H63" s="127">
        <v>66243</v>
      </c>
      <c r="I63" s="171">
        <v>16195</v>
      </c>
      <c r="J63" s="95">
        <v>264242</v>
      </c>
      <c r="K63" s="127">
        <v>247494</v>
      </c>
      <c r="L63" s="1"/>
      <c r="M63" s="20"/>
      <c r="N63" s="20"/>
      <c r="O63" s="21"/>
      <c r="P63" s="20"/>
      <c r="Q63" s="20"/>
      <c r="R63" s="21"/>
      <c r="S63" s="22"/>
      <c r="T63" s="22"/>
      <c r="U63" s="23"/>
    </row>
    <row r="64" spans="2:21" ht="16.5" thickBot="1" thickTop="1">
      <c r="B64" s="128">
        <v>40613</v>
      </c>
      <c r="C64" s="104">
        <v>1846</v>
      </c>
      <c r="D64" s="95">
        <v>171312</v>
      </c>
      <c r="E64" s="127">
        <v>160761</v>
      </c>
      <c r="F64" s="104">
        <v>13881</v>
      </c>
      <c r="G64" s="95">
        <v>64721</v>
      </c>
      <c r="H64" s="127">
        <v>60327</v>
      </c>
      <c r="I64" s="171">
        <v>15732</v>
      </c>
      <c r="J64" s="95">
        <v>236466</v>
      </c>
      <c r="K64" s="127">
        <v>221496</v>
      </c>
      <c r="L64" s="1"/>
      <c r="M64" s="20"/>
      <c r="N64" s="20"/>
      <c r="O64" s="21"/>
      <c r="P64" s="20"/>
      <c r="Q64" s="20"/>
      <c r="R64" s="21"/>
      <c r="S64" s="22"/>
      <c r="T64" s="22"/>
      <c r="U64" s="23"/>
    </row>
    <row r="65" spans="2:21" ht="16.5" thickBot="1" thickTop="1">
      <c r="B65" s="128">
        <v>40644</v>
      </c>
      <c r="C65" s="104">
        <v>1829</v>
      </c>
      <c r="D65" s="95">
        <v>171579</v>
      </c>
      <c r="E65" s="127">
        <v>161330</v>
      </c>
      <c r="F65" s="104">
        <v>14122</v>
      </c>
      <c r="G65" s="95">
        <v>65639</v>
      </c>
      <c r="H65" s="127">
        <v>61300</v>
      </c>
      <c r="I65" s="171">
        <v>15953</v>
      </c>
      <c r="J65" s="95">
        <v>237251</v>
      </c>
      <c r="K65" s="127">
        <v>222663</v>
      </c>
      <c r="L65" s="1"/>
      <c r="M65" s="20"/>
      <c r="N65" s="20"/>
      <c r="O65" s="21"/>
      <c r="P65" s="20"/>
      <c r="Q65" s="20"/>
      <c r="R65" s="21"/>
      <c r="S65" s="22"/>
      <c r="T65" s="22"/>
      <c r="U65" s="23"/>
    </row>
    <row r="66" spans="2:21" ht="16.5" thickBot="1" thickTop="1">
      <c r="B66" s="128">
        <v>40675</v>
      </c>
      <c r="C66" s="104">
        <v>1828</v>
      </c>
      <c r="D66" s="95">
        <v>172240</v>
      </c>
      <c r="E66" s="127">
        <v>161999</v>
      </c>
      <c r="F66" s="104">
        <v>14276</v>
      </c>
      <c r="G66" s="95">
        <v>66084</v>
      </c>
      <c r="H66" s="127">
        <v>61670</v>
      </c>
      <c r="I66" s="212">
        <f>C66+F66</f>
        <v>16104</v>
      </c>
      <c r="J66" s="95">
        <f>D66+G66</f>
        <v>238324</v>
      </c>
      <c r="K66" s="127">
        <f>E66+H66</f>
        <v>223669</v>
      </c>
      <c r="L66" s="1"/>
      <c r="M66" s="20"/>
      <c r="N66" s="20"/>
      <c r="O66" s="21"/>
      <c r="P66" s="20"/>
      <c r="Q66" s="20"/>
      <c r="R66" s="21"/>
      <c r="S66" s="22"/>
      <c r="T66" s="22"/>
      <c r="U66" s="23"/>
    </row>
    <row r="67" spans="1:21" s="6" customFormat="1" ht="16.5" thickBot="1" thickTop="1">
      <c r="A67" s="32"/>
      <c r="B67" s="128">
        <v>40707</v>
      </c>
      <c r="C67" s="104">
        <v>1821</v>
      </c>
      <c r="D67" s="95">
        <v>173307</v>
      </c>
      <c r="E67" s="127">
        <v>163117</v>
      </c>
      <c r="F67" s="104">
        <v>14580</v>
      </c>
      <c r="G67" s="95">
        <v>67466</v>
      </c>
      <c r="H67" s="127">
        <v>63073.16</v>
      </c>
      <c r="I67" s="212">
        <v>16403</v>
      </c>
      <c r="J67" s="95">
        <v>240879</v>
      </c>
      <c r="K67" s="127">
        <v>226287</v>
      </c>
      <c r="M67" s="20"/>
      <c r="N67" s="20"/>
      <c r="O67" s="21"/>
      <c r="P67" s="20"/>
      <c r="Q67" s="20"/>
      <c r="R67" s="21"/>
      <c r="S67" s="22"/>
      <c r="T67" s="22"/>
      <c r="U67" s="23"/>
    </row>
    <row r="68" spans="1:21" s="6" customFormat="1" ht="16.5" thickBot="1" thickTop="1">
      <c r="A68" s="32"/>
      <c r="B68" s="128">
        <v>40738</v>
      </c>
      <c r="C68" s="104">
        <v>1809</v>
      </c>
      <c r="D68" s="95">
        <v>173709</v>
      </c>
      <c r="E68" s="127">
        <v>163585.22</v>
      </c>
      <c r="F68" s="104">
        <v>14720</v>
      </c>
      <c r="G68" s="95">
        <v>68736</v>
      </c>
      <c r="H68" s="127">
        <v>64178.28</v>
      </c>
      <c r="I68" s="212">
        <v>16530</v>
      </c>
      <c r="J68" s="95">
        <v>242460</v>
      </c>
      <c r="K68" s="127">
        <v>227778</v>
      </c>
      <c r="M68" s="20"/>
      <c r="N68" s="20"/>
      <c r="O68" s="21"/>
      <c r="P68" s="20"/>
      <c r="Q68" s="20"/>
      <c r="R68" s="21"/>
      <c r="S68" s="22"/>
      <c r="T68" s="22"/>
      <c r="U68" s="23"/>
    </row>
    <row r="69" spans="1:21" s="6" customFormat="1" ht="16.5" thickBot="1" thickTop="1">
      <c r="A69" s="32"/>
      <c r="B69" s="128">
        <v>40770</v>
      </c>
      <c r="C69" s="104">
        <v>1802</v>
      </c>
      <c r="D69" s="95">
        <v>173720</v>
      </c>
      <c r="E69" s="127">
        <v>163171</v>
      </c>
      <c r="F69" s="104">
        <v>14888</v>
      </c>
      <c r="G69" s="95">
        <v>69515</v>
      </c>
      <c r="H69" s="127">
        <v>64825</v>
      </c>
      <c r="I69" s="212">
        <v>16691</v>
      </c>
      <c r="J69" s="95">
        <v>243257</v>
      </c>
      <c r="K69" s="127">
        <v>228019</v>
      </c>
      <c r="M69" s="20"/>
      <c r="N69" s="20"/>
      <c r="O69" s="21"/>
      <c r="P69" s="20"/>
      <c r="Q69" s="20"/>
      <c r="R69" s="21"/>
      <c r="S69" s="22"/>
      <c r="T69" s="22"/>
      <c r="U69" s="23"/>
    </row>
    <row r="70" spans="1:21" s="6" customFormat="1" ht="16.5" thickBot="1" thickTop="1">
      <c r="A70" s="32"/>
      <c r="B70" s="128">
        <v>40797</v>
      </c>
      <c r="C70" s="104">
        <v>1801</v>
      </c>
      <c r="D70" s="95">
        <v>173043</v>
      </c>
      <c r="E70" s="127">
        <v>162623</v>
      </c>
      <c r="F70" s="104">
        <v>15132</v>
      </c>
      <c r="G70" s="95">
        <v>70181</v>
      </c>
      <c r="H70" s="127">
        <v>65516</v>
      </c>
      <c r="I70" s="212">
        <v>16936</v>
      </c>
      <c r="J70" s="95">
        <v>243279</v>
      </c>
      <c r="K70" s="127">
        <v>228193</v>
      </c>
      <c r="M70" s="20"/>
      <c r="N70" s="20"/>
      <c r="O70" s="21"/>
      <c r="P70" s="20"/>
      <c r="Q70" s="20"/>
      <c r="R70" s="21"/>
      <c r="S70" s="22"/>
      <c r="T70" s="22"/>
      <c r="U70" s="23"/>
    </row>
    <row r="71" spans="1:21" s="6" customFormat="1" ht="16.5" thickBot="1" thickTop="1">
      <c r="A71" s="32"/>
      <c r="B71" s="128">
        <v>40827</v>
      </c>
      <c r="C71" s="104">
        <v>1789</v>
      </c>
      <c r="D71" s="95">
        <v>173281</v>
      </c>
      <c r="E71" s="127">
        <v>162690</v>
      </c>
      <c r="F71" s="104">
        <v>15361</v>
      </c>
      <c r="G71" s="95">
        <v>70946</v>
      </c>
      <c r="H71" s="127">
        <v>66186</v>
      </c>
      <c r="I71" s="212">
        <v>17153</v>
      </c>
      <c r="J71" s="95">
        <v>244314</v>
      </c>
      <c r="K71" s="127">
        <v>228963</v>
      </c>
      <c r="M71" s="20"/>
      <c r="N71" s="20"/>
      <c r="O71" s="21"/>
      <c r="P71" s="20"/>
      <c r="Q71" s="20"/>
      <c r="R71" s="21"/>
      <c r="S71" s="22"/>
      <c r="T71" s="22"/>
      <c r="U71" s="23"/>
    </row>
    <row r="72" spans="1:21" s="6" customFormat="1" ht="16.5" thickBot="1" thickTop="1">
      <c r="A72" s="32"/>
      <c r="B72" s="128">
        <v>40858</v>
      </c>
      <c r="C72" s="104">
        <v>1806</v>
      </c>
      <c r="D72" s="95">
        <v>173349</v>
      </c>
      <c r="E72" s="127">
        <v>163067</v>
      </c>
      <c r="F72" s="104">
        <v>15485</v>
      </c>
      <c r="G72" s="95">
        <v>71119</v>
      </c>
      <c r="H72" s="127">
        <v>66410</v>
      </c>
      <c r="I72" s="212">
        <v>17293</v>
      </c>
      <c r="J72" s="95">
        <v>244685</v>
      </c>
      <c r="K72" s="127">
        <v>229690</v>
      </c>
      <c r="M72" s="20"/>
      <c r="N72" s="20"/>
      <c r="O72" s="21"/>
      <c r="P72" s="20"/>
      <c r="Q72" s="20"/>
      <c r="R72" s="21"/>
      <c r="S72" s="22"/>
      <c r="T72" s="22"/>
      <c r="U72" s="23"/>
    </row>
    <row r="73" spans="1:21" s="6" customFormat="1" ht="16.5" thickBot="1" thickTop="1">
      <c r="A73" s="32"/>
      <c r="B73" s="128">
        <v>40888</v>
      </c>
      <c r="C73" s="104">
        <v>1807</v>
      </c>
      <c r="D73" s="95">
        <v>173813</v>
      </c>
      <c r="E73" s="127">
        <v>163827</v>
      </c>
      <c r="F73" s="104">
        <v>15671</v>
      </c>
      <c r="G73" s="95">
        <v>71591</v>
      </c>
      <c r="H73" s="127">
        <v>66989</v>
      </c>
      <c r="I73" s="212">
        <v>17481</v>
      </c>
      <c r="J73" s="95">
        <v>245481</v>
      </c>
      <c r="K73" s="127">
        <v>230887</v>
      </c>
      <c r="M73" s="121"/>
      <c r="N73" s="20"/>
      <c r="O73" s="21"/>
      <c r="P73" s="20"/>
      <c r="Q73" s="20"/>
      <c r="R73" s="21"/>
      <c r="S73" s="22"/>
      <c r="T73" s="22"/>
      <c r="U73" s="23"/>
    </row>
    <row r="74" spans="2:21" ht="16.5" thickBot="1" thickTop="1">
      <c r="B74" s="129" t="s">
        <v>126</v>
      </c>
      <c r="C74" s="130">
        <f>SUM(C62:C73)/12</f>
        <v>1834</v>
      </c>
      <c r="D74" s="131">
        <f>SUM(D62:D73)/12</f>
        <v>176283</v>
      </c>
      <c r="E74" s="131">
        <f aca="true" t="shared" si="3" ref="E74:K74">SUM(E62:E73)/12</f>
        <v>165676</v>
      </c>
      <c r="F74" s="130">
        <f t="shared" si="3"/>
        <v>14705</v>
      </c>
      <c r="G74" s="131">
        <f t="shared" si="3"/>
        <v>68908</v>
      </c>
      <c r="H74" s="131">
        <f t="shared" si="3"/>
        <v>64310</v>
      </c>
      <c r="I74" s="130">
        <f t="shared" si="3"/>
        <v>16541</v>
      </c>
      <c r="J74" s="131">
        <f t="shared" si="3"/>
        <v>245286</v>
      </c>
      <c r="K74" s="131">
        <f t="shared" si="3"/>
        <v>230078</v>
      </c>
      <c r="L74" s="1"/>
      <c r="M74" s="173"/>
      <c r="N74" s="24"/>
      <c r="O74" s="24"/>
      <c r="P74" s="24"/>
      <c r="Q74" s="24"/>
      <c r="R74" s="24"/>
      <c r="S74" s="24"/>
      <c r="T74" s="24"/>
      <c r="U74" s="24"/>
    </row>
    <row r="75" spans="1:21" s="6" customFormat="1" ht="18.75" thickBot="1" thickTop="1">
      <c r="A75" s="32"/>
      <c r="B75" s="200"/>
      <c r="C75" s="201"/>
      <c r="D75" s="201"/>
      <c r="E75" s="202"/>
      <c r="F75" s="203"/>
      <c r="G75" s="204"/>
      <c r="H75" s="202"/>
      <c r="I75" s="203"/>
      <c r="J75" s="204"/>
      <c r="K75" s="205"/>
      <c r="M75" s="173"/>
      <c r="N75" s="20"/>
      <c r="O75" s="21"/>
      <c r="P75" s="20"/>
      <c r="Q75" s="20"/>
      <c r="R75" s="21"/>
      <c r="S75" s="22"/>
      <c r="T75" s="22"/>
      <c r="U75" s="23"/>
    </row>
    <row r="76" spans="2:21" ht="16.5" thickBot="1" thickTop="1">
      <c r="B76" s="542">
        <v>2012</v>
      </c>
      <c r="C76" s="543"/>
      <c r="D76" s="543"/>
      <c r="E76" s="543"/>
      <c r="F76" s="543"/>
      <c r="G76" s="543"/>
      <c r="H76" s="543"/>
      <c r="I76" s="543"/>
      <c r="J76" s="543"/>
      <c r="K76" s="544"/>
      <c r="L76" s="1"/>
      <c r="M76" s="121"/>
      <c r="N76" s="24"/>
      <c r="O76" s="24"/>
      <c r="P76" s="24"/>
      <c r="Q76" s="24"/>
      <c r="R76" s="24"/>
      <c r="S76" s="24"/>
      <c r="T76" s="24"/>
      <c r="U76" s="24"/>
    </row>
    <row r="77" spans="2:21" ht="18" thickBot="1" thickTop="1">
      <c r="B77" s="532" t="s">
        <v>28</v>
      </c>
      <c r="C77" s="539" t="s">
        <v>3</v>
      </c>
      <c r="D77" s="540"/>
      <c r="E77" s="541"/>
      <c r="F77" s="545" t="s">
        <v>4</v>
      </c>
      <c r="G77" s="546"/>
      <c r="H77" s="547"/>
      <c r="I77" s="539" t="s">
        <v>5</v>
      </c>
      <c r="J77" s="540"/>
      <c r="K77" s="541"/>
      <c r="L77" s="1"/>
      <c r="M77" s="173"/>
      <c r="N77" s="24"/>
      <c r="O77" s="24"/>
      <c r="P77" s="24"/>
      <c r="Q77" s="24"/>
      <c r="R77" s="24"/>
      <c r="S77" s="24"/>
      <c r="T77" s="24"/>
      <c r="U77" s="24"/>
    </row>
    <row r="78" spans="2:21" ht="17.25">
      <c r="B78" s="533"/>
      <c r="C78" s="535" t="s">
        <v>7</v>
      </c>
      <c r="D78" s="537" t="s">
        <v>29</v>
      </c>
      <c r="E78" s="538"/>
      <c r="F78" s="535" t="s">
        <v>7</v>
      </c>
      <c r="G78" s="537" t="s">
        <v>29</v>
      </c>
      <c r="H78" s="538"/>
      <c r="I78" s="535" t="s">
        <v>7</v>
      </c>
      <c r="J78" s="537" t="s">
        <v>29</v>
      </c>
      <c r="K78" s="538"/>
      <c r="L78" s="1"/>
      <c r="M78" s="173"/>
      <c r="N78" s="24"/>
      <c r="O78" s="24"/>
      <c r="P78" s="24"/>
      <c r="Q78" s="24"/>
      <c r="R78" s="24"/>
      <c r="S78" s="24"/>
      <c r="T78" s="24"/>
      <c r="U78" s="24"/>
    </row>
    <row r="79" spans="2:21" ht="18" thickBot="1">
      <c r="B79" s="534"/>
      <c r="C79" s="536"/>
      <c r="D79" s="214" t="s">
        <v>25</v>
      </c>
      <c r="E79" s="215" t="s">
        <v>26</v>
      </c>
      <c r="F79" s="536"/>
      <c r="G79" s="214" t="s">
        <v>25</v>
      </c>
      <c r="H79" s="215" t="s">
        <v>26</v>
      </c>
      <c r="I79" s="536"/>
      <c r="J79" s="214" t="s">
        <v>25</v>
      </c>
      <c r="K79" s="215" t="s">
        <v>26</v>
      </c>
      <c r="L79" s="1"/>
      <c r="M79" s="173"/>
      <c r="N79" s="24"/>
      <c r="O79" s="24"/>
      <c r="P79" s="24"/>
      <c r="Q79" s="24"/>
      <c r="R79" s="24"/>
      <c r="S79" s="24"/>
      <c r="T79" s="24"/>
      <c r="U79" s="24"/>
    </row>
    <row r="80" spans="2:21" ht="16.5" thickBot="1" thickTop="1">
      <c r="B80" s="128">
        <v>40920</v>
      </c>
      <c r="C80" s="104">
        <v>1726</v>
      </c>
      <c r="D80" s="95">
        <v>166621</v>
      </c>
      <c r="E80" s="127">
        <v>157034</v>
      </c>
      <c r="F80" s="104">
        <v>15762</v>
      </c>
      <c r="G80" s="95">
        <v>71752</v>
      </c>
      <c r="H80" s="127">
        <v>67244</v>
      </c>
      <c r="I80" s="104">
        <v>17495</v>
      </c>
      <c r="J80" s="95">
        <v>238773</v>
      </c>
      <c r="K80" s="127">
        <v>224660</v>
      </c>
      <c r="L80" s="1"/>
      <c r="M80" s="173"/>
      <c r="N80" s="24"/>
      <c r="O80" s="24"/>
      <c r="P80" s="24"/>
      <c r="Q80" s="24"/>
      <c r="R80" s="24"/>
      <c r="S80" s="24"/>
      <c r="T80" s="24"/>
      <c r="U80" s="24"/>
    </row>
    <row r="81" spans="1:21" s="6" customFormat="1" ht="16.5" thickBot="1" thickTop="1">
      <c r="A81" s="32"/>
      <c r="B81" s="128">
        <v>40951</v>
      </c>
      <c r="C81" s="104">
        <v>1715</v>
      </c>
      <c r="D81" s="95">
        <v>167735</v>
      </c>
      <c r="E81" s="127">
        <v>158462</v>
      </c>
      <c r="F81" s="104">
        <v>15910</v>
      </c>
      <c r="G81" s="95">
        <v>71394</v>
      </c>
      <c r="H81" s="127">
        <v>67074</v>
      </c>
      <c r="I81" s="104">
        <v>17628</v>
      </c>
      <c r="J81" s="95">
        <v>239359</v>
      </c>
      <c r="K81" s="127">
        <v>225724</v>
      </c>
      <c r="L81" s="170"/>
      <c r="M81" s="173"/>
      <c r="N81" s="7"/>
      <c r="O81" s="7"/>
      <c r="P81" s="7"/>
      <c r="Q81" s="7"/>
      <c r="R81" s="7"/>
      <c r="S81" s="7"/>
      <c r="T81" s="7"/>
      <c r="U81" s="7"/>
    </row>
    <row r="82" spans="1:21" s="6" customFormat="1" ht="16.5" thickBot="1" thickTop="1">
      <c r="A82" s="32"/>
      <c r="B82" s="128">
        <v>40980</v>
      </c>
      <c r="C82" s="104">
        <v>1711</v>
      </c>
      <c r="D82" s="95">
        <v>168080</v>
      </c>
      <c r="E82" s="127">
        <v>158628</v>
      </c>
      <c r="F82" s="104">
        <v>15986</v>
      </c>
      <c r="G82" s="95">
        <v>71030</v>
      </c>
      <c r="H82" s="127">
        <v>66740</v>
      </c>
      <c r="I82" s="104">
        <v>17698</v>
      </c>
      <c r="J82" s="95">
        <v>239270</v>
      </c>
      <c r="K82" s="127">
        <v>225513</v>
      </c>
      <c r="L82" s="170"/>
      <c r="M82" s="173"/>
      <c r="N82" s="7"/>
      <c r="O82" s="7"/>
      <c r="P82" s="7"/>
      <c r="Q82" s="7"/>
      <c r="R82" s="7"/>
      <c r="S82" s="7"/>
      <c r="T82" s="7"/>
      <c r="U82" s="7"/>
    </row>
    <row r="83" spans="1:21" s="6" customFormat="1" ht="16.5" thickBot="1" thickTop="1">
      <c r="A83" s="32"/>
      <c r="B83" s="128">
        <v>41011</v>
      </c>
      <c r="C83" s="104">
        <v>1683</v>
      </c>
      <c r="D83" s="95">
        <v>168036</v>
      </c>
      <c r="E83" s="127">
        <v>158893</v>
      </c>
      <c r="F83" s="104">
        <v>16122</v>
      </c>
      <c r="G83" s="95">
        <v>70974</v>
      </c>
      <c r="H83" s="127">
        <v>66692</v>
      </c>
      <c r="I83" s="104">
        <v>17808</v>
      </c>
      <c r="J83" s="95">
        <v>239137</v>
      </c>
      <c r="K83" s="127">
        <v>225706</v>
      </c>
      <c r="L83" s="170"/>
      <c r="M83" s="173"/>
      <c r="N83" s="7"/>
      <c r="O83" s="7"/>
      <c r="P83" s="7"/>
      <c r="Q83" s="7"/>
      <c r="R83" s="7"/>
      <c r="S83" s="7"/>
      <c r="T83" s="7"/>
      <c r="U83" s="7"/>
    </row>
    <row r="84" spans="1:21" s="6" customFormat="1" ht="16.5" thickBot="1" thickTop="1">
      <c r="A84" s="32"/>
      <c r="B84" s="128">
        <v>41041</v>
      </c>
      <c r="C84" s="104">
        <v>1669</v>
      </c>
      <c r="D84" s="95">
        <v>167817</v>
      </c>
      <c r="E84" s="127">
        <v>158772</v>
      </c>
      <c r="F84" s="104">
        <v>16182</v>
      </c>
      <c r="G84" s="95">
        <v>71050</v>
      </c>
      <c r="H84" s="127">
        <v>66642</v>
      </c>
      <c r="I84" s="104">
        <v>17853</v>
      </c>
      <c r="J84" s="95">
        <v>238933</v>
      </c>
      <c r="K84" s="127">
        <v>225479</v>
      </c>
      <c r="L84" s="170"/>
      <c r="M84" s="173"/>
      <c r="N84" s="7"/>
      <c r="O84" s="7"/>
      <c r="P84" s="7"/>
      <c r="Q84" s="7"/>
      <c r="R84" s="7"/>
      <c r="S84" s="7"/>
      <c r="T84" s="7"/>
      <c r="U84" s="7"/>
    </row>
    <row r="85" spans="1:21" s="6" customFormat="1" ht="16.5" thickBot="1" thickTop="1">
      <c r="A85" s="32"/>
      <c r="B85" s="128">
        <v>41072</v>
      </c>
      <c r="C85" s="104">
        <v>1660</v>
      </c>
      <c r="D85" s="95">
        <v>169097</v>
      </c>
      <c r="E85" s="127">
        <v>159943</v>
      </c>
      <c r="F85" s="104">
        <v>16316</v>
      </c>
      <c r="G85" s="95">
        <v>70847</v>
      </c>
      <c r="H85" s="127">
        <v>66609</v>
      </c>
      <c r="I85" s="104">
        <v>17982</v>
      </c>
      <c r="J85" s="95">
        <v>240546</v>
      </c>
      <c r="K85" s="127">
        <v>227119</v>
      </c>
      <c r="L85" s="170"/>
      <c r="M85" s="173"/>
      <c r="N85" s="7"/>
      <c r="O85" s="7"/>
      <c r="P85" s="7"/>
      <c r="Q85" s="7"/>
      <c r="R85" s="7"/>
      <c r="S85" s="7"/>
      <c r="T85" s="7"/>
      <c r="U85" s="7"/>
    </row>
    <row r="86" spans="1:21" s="6" customFormat="1" ht="16.5" thickBot="1" thickTop="1">
      <c r="A86" s="32"/>
      <c r="B86" s="128">
        <v>41102</v>
      </c>
      <c r="C86" s="104">
        <v>1477</v>
      </c>
      <c r="D86" s="95">
        <v>162928</v>
      </c>
      <c r="E86" s="127">
        <v>154075</v>
      </c>
      <c r="F86" s="104">
        <v>16568</v>
      </c>
      <c r="G86" s="95">
        <v>77788</v>
      </c>
      <c r="H86" s="127">
        <v>73440</v>
      </c>
      <c r="I86" s="104">
        <v>18047</v>
      </c>
      <c r="J86" s="95">
        <v>240738</v>
      </c>
      <c r="K86" s="127">
        <v>227535</v>
      </c>
      <c r="L86" s="170"/>
      <c r="M86" s="173"/>
      <c r="N86" s="7"/>
      <c r="O86" s="7"/>
      <c r="P86" s="7"/>
      <c r="Q86" s="7"/>
      <c r="R86" s="7"/>
      <c r="S86" s="7"/>
      <c r="T86" s="7"/>
      <c r="U86" s="7"/>
    </row>
    <row r="87" spans="1:21" s="6" customFormat="1" ht="16.5" thickBot="1" thickTop="1">
      <c r="A87" s="32"/>
      <c r="B87" s="128">
        <v>41133</v>
      </c>
      <c r="C87" s="104">
        <v>1471</v>
      </c>
      <c r="D87" s="95">
        <v>163131</v>
      </c>
      <c r="E87" s="127">
        <v>154521</v>
      </c>
      <c r="F87" s="104">
        <v>16745</v>
      </c>
      <c r="G87" s="95">
        <v>78073</v>
      </c>
      <c r="H87" s="127">
        <v>73760.126</v>
      </c>
      <c r="I87" s="104">
        <v>18216</v>
      </c>
      <c r="J87" s="95">
        <v>241204</v>
      </c>
      <c r="K87" s="127">
        <v>228281</v>
      </c>
      <c r="L87" s="170"/>
      <c r="M87" s="173"/>
      <c r="N87" s="7"/>
      <c r="O87" s="7"/>
      <c r="P87" s="7"/>
      <c r="Q87" s="7"/>
      <c r="R87" s="7"/>
      <c r="S87" s="7"/>
      <c r="T87" s="7"/>
      <c r="U87" s="7"/>
    </row>
    <row r="88" spans="1:21" s="6" customFormat="1" ht="16.5" thickBot="1" thickTop="1">
      <c r="A88" s="32"/>
      <c r="B88" s="128">
        <v>41164</v>
      </c>
      <c r="C88" s="104">
        <v>1463</v>
      </c>
      <c r="D88" s="95">
        <v>163441</v>
      </c>
      <c r="E88" s="127">
        <v>154692</v>
      </c>
      <c r="F88" s="104">
        <v>16919</v>
      </c>
      <c r="G88" s="95">
        <v>78701</v>
      </c>
      <c r="H88" s="127">
        <v>74275.399</v>
      </c>
      <c r="I88" s="104">
        <v>18383</v>
      </c>
      <c r="J88" s="95">
        <v>242169</v>
      </c>
      <c r="K88" s="127">
        <v>228993</v>
      </c>
      <c r="L88" s="170"/>
      <c r="M88" s="173"/>
      <c r="N88" s="7"/>
      <c r="O88" s="7"/>
      <c r="P88" s="7"/>
      <c r="Q88" s="7"/>
      <c r="R88" s="7"/>
      <c r="S88" s="7"/>
      <c r="T88" s="7"/>
      <c r="U88" s="7"/>
    </row>
    <row r="89" spans="1:21" s="6" customFormat="1" ht="16.5" thickBot="1" thickTop="1">
      <c r="A89" s="32"/>
      <c r="B89" s="128">
        <v>41194</v>
      </c>
      <c r="C89" s="104">
        <v>1460</v>
      </c>
      <c r="D89" s="95">
        <v>163525</v>
      </c>
      <c r="E89" s="127">
        <v>154948.351</v>
      </c>
      <c r="F89" s="104">
        <v>17117</v>
      </c>
      <c r="G89" s="95">
        <v>80166</v>
      </c>
      <c r="H89" s="127">
        <v>75419.868</v>
      </c>
      <c r="I89" s="104">
        <v>18577</v>
      </c>
      <c r="J89" s="95">
        <v>243691</v>
      </c>
      <c r="K89" s="127">
        <v>230368.21899999998</v>
      </c>
      <c r="L89" s="170"/>
      <c r="M89" s="173"/>
      <c r="N89" s="7"/>
      <c r="O89" s="7"/>
      <c r="P89" s="7"/>
      <c r="Q89" s="7"/>
      <c r="R89" s="7"/>
      <c r="S89" s="7"/>
      <c r="T89" s="7"/>
      <c r="U89" s="7"/>
    </row>
    <row r="90" spans="1:21" s="6" customFormat="1" ht="16.5" thickBot="1" thickTop="1">
      <c r="A90" s="32"/>
      <c r="B90" s="128">
        <v>41220</v>
      </c>
      <c r="C90" s="104">
        <v>1449</v>
      </c>
      <c r="D90" s="95">
        <v>163631</v>
      </c>
      <c r="E90" s="127">
        <v>154892</v>
      </c>
      <c r="F90" s="104">
        <v>17246</v>
      </c>
      <c r="G90" s="95">
        <v>80415</v>
      </c>
      <c r="H90" s="127">
        <v>75698</v>
      </c>
      <c r="I90" s="104">
        <v>18696</v>
      </c>
      <c r="J90" s="95">
        <v>244133</v>
      </c>
      <c r="K90" s="127">
        <v>230674.63</v>
      </c>
      <c r="L90" s="170"/>
      <c r="M90" s="173"/>
      <c r="N90" s="7"/>
      <c r="O90" s="7"/>
      <c r="P90" s="7"/>
      <c r="Q90" s="7"/>
      <c r="R90" s="7"/>
      <c r="S90" s="7"/>
      <c r="T90" s="7"/>
      <c r="U90" s="7"/>
    </row>
    <row r="91" spans="1:21" s="6" customFormat="1" ht="16.5" thickBot="1" thickTop="1">
      <c r="A91" s="32"/>
      <c r="B91" s="128">
        <v>41251</v>
      </c>
      <c r="C91" s="104">
        <v>1437</v>
      </c>
      <c r="D91" s="95">
        <v>163089</v>
      </c>
      <c r="E91" s="127">
        <v>154743</v>
      </c>
      <c r="F91" s="104">
        <v>17302</v>
      </c>
      <c r="G91" s="95">
        <v>80495</v>
      </c>
      <c r="H91" s="127">
        <v>75891</v>
      </c>
      <c r="I91" s="104">
        <v>18740</v>
      </c>
      <c r="J91" s="95">
        <v>243597</v>
      </c>
      <c r="K91" s="127">
        <v>230647</v>
      </c>
      <c r="L91" s="170"/>
      <c r="M91" s="173"/>
      <c r="N91" s="7"/>
      <c r="O91" s="7"/>
      <c r="P91" s="7"/>
      <c r="Q91" s="7"/>
      <c r="R91" s="7"/>
      <c r="S91" s="7"/>
      <c r="T91" s="7"/>
      <c r="U91" s="7"/>
    </row>
    <row r="92" spans="1:21" s="6" customFormat="1" ht="15.75" customHeight="1" thickBot="1" thickTop="1">
      <c r="A92" s="32"/>
      <c r="B92" s="129" t="s">
        <v>148</v>
      </c>
      <c r="C92" s="130">
        <f>SUM(C80:C91)/12</f>
        <v>1577</v>
      </c>
      <c r="D92" s="131">
        <f>SUM(D80:D91)/12</f>
        <v>165594</v>
      </c>
      <c r="E92" s="131">
        <f aca="true" t="shared" si="4" ref="E92:K92">SUM(E80:E91)/12</f>
        <v>156634</v>
      </c>
      <c r="F92" s="130">
        <f t="shared" si="4"/>
        <v>16515</v>
      </c>
      <c r="G92" s="131">
        <f t="shared" si="4"/>
        <v>75224</v>
      </c>
      <c r="H92" s="131">
        <f t="shared" si="4"/>
        <v>70790</v>
      </c>
      <c r="I92" s="130">
        <f t="shared" si="4"/>
        <v>18094</v>
      </c>
      <c r="J92" s="131">
        <f t="shared" si="4"/>
        <v>240963</v>
      </c>
      <c r="K92" s="131">
        <f t="shared" si="4"/>
        <v>227558</v>
      </c>
      <c r="L92" s="170"/>
      <c r="M92" s="173"/>
      <c r="N92" s="7"/>
      <c r="O92" s="7"/>
      <c r="P92" s="7"/>
      <c r="Q92" s="7"/>
      <c r="R92" s="7"/>
      <c r="S92" s="7"/>
      <c r="T92" s="7"/>
      <c r="U92" s="7"/>
    </row>
    <row r="93" spans="1:21" s="6" customFormat="1" ht="15.75" customHeight="1" thickBot="1" thickTop="1">
      <c r="A93" s="32"/>
      <c r="B93" s="139"/>
      <c r="C93" s="140"/>
      <c r="D93" s="141"/>
      <c r="E93" s="141"/>
      <c r="F93" s="140"/>
      <c r="G93" s="141"/>
      <c r="H93" s="141"/>
      <c r="I93" s="140"/>
      <c r="J93" s="141"/>
      <c r="K93" s="141"/>
      <c r="L93" s="170"/>
      <c r="M93" s="173"/>
      <c r="N93" s="7"/>
      <c r="O93" s="7"/>
      <c r="P93" s="7"/>
      <c r="Q93" s="7"/>
      <c r="R93" s="7"/>
      <c r="S93" s="7"/>
      <c r="T93" s="7"/>
      <c r="U93" s="7"/>
    </row>
    <row r="94" spans="1:21" s="6" customFormat="1" ht="15.75" customHeight="1" thickBot="1" thickTop="1">
      <c r="A94" s="32"/>
      <c r="B94" s="542">
        <v>2013</v>
      </c>
      <c r="C94" s="543"/>
      <c r="D94" s="543"/>
      <c r="E94" s="543"/>
      <c r="F94" s="543"/>
      <c r="G94" s="543"/>
      <c r="H94" s="543"/>
      <c r="I94" s="543"/>
      <c r="J94" s="543"/>
      <c r="K94" s="544"/>
      <c r="L94" s="170"/>
      <c r="M94" s="173"/>
      <c r="N94" s="7"/>
      <c r="O94" s="7"/>
      <c r="P94" s="7"/>
      <c r="Q94" s="7"/>
      <c r="R94" s="7"/>
      <c r="S94" s="7"/>
      <c r="T94" s="7"/>
      <c r="U94" s="7"/>
    </row>
    <row r="95" spans="1:21" s="6" customFormat="1" ht="15.75" customHeight="1" thickBot="1" thickTop="1">
      <c r="A95" s="32"/>
      <c r="B95" s="532" t="s">
        <v>28</v>
      </c>
      <c r="C95" s="539" t="s">
        <v>3</v>
      </c>
      <c r="D95" s="540"/>
      <c r="E95" s="541"/>
      <c r="F95" s="545" t="s">
        <v>4</v>
      </c>
      <c r="G95" s="546"/>
      <c r="H95" s="547"/>
      <c r="I95" s="539" t="s">
        <v>5</v>
      </c>
      <c r="J95" s="540"/>
      <c r="K95" s="541"/>
      <c r="L95" s="170"/>
      <c r="M95" s="173"/>
      <c r="N95" s="7"/>
      <c r="O95" s="7"/>
      <c r="P95" s="7"/>
      <c r="Q95" s="7"/>
      <c r="R95" s="7"/>
      <c r="S95" s="7"/>
      <c r="T95" s="7"/>
      <c r="U95" s="7"/>
    </row>
    <row r="96" spans="1:21" s="6" customFormat="1" ht="15.75" customHeight="1">
      <c r="A96" s="32"/>
      <c r="B96" s="533"/>
      <c r="C96" s="535" t="s">
        <v>7</v>
      </c>
      <c r="D96" s="537" t="s">
        <v>29</v>
      </c>
      <c r="E96" s="538"/>
      <c r="F96" s="535" t="s">
        <v>7</v>
      </c>
      <c r="G96" s="537" t="s">
        <v>29</v>
      </c>
      <c r="H96" s="538"/>
      <c r="I96" s="535" t="s">
        <v>7</v>
      </c>
      <c r="J96" s="537" t="s">
        <v>29</v>
      </c>
      <c r="K96" s="538"/>
      <c r="L96" s="170"/>
      <c r="M96" s="173"/>
      <c r="N96" s="7"/>
      <c r="O96" s="7"/>
      <c r="P96" s="7"/>
      <c r="Q96" s="7"/>
      <c r="R96" s="7"/>
      <c r="S96" s="7"/>
      <c r="T96" s="7"/>
      <c r="U96" s="7"/>
    </row>
    <row r="97" spans="1:21" s="6" customFormat="1" ht="15.75" customHeight="1" thickBot="1">
      <c r="A97" s="32"/>
      <c r="B97" s="534"/>
      <c r="C97" s="536"/>
      <c r="D97" s="214" t="s">
        <v>25</v>
      </c>
      <c r="E97" s="215" t="s">
        <v>26</v>
      </c>
      <c r="F97" s="536"/>
      <c r="G97" s="214" t="s">
        <v>25</v>
      </c>
      <c r="H97" s="215" t="s">
        <v>26</v>
      </c>
      <c r="I97" s="536"/>
      <c r="J97" s="214" t="s">
        <v>25</v>
      </c>
      <c r="K97" s="215" t="s">
        <v>26</v>
      </c>
      <c r="L97" s="170"/>
      <c r="M97" s="173"/>
      <c r="N97" s="7"/>
      <c r="O97" s="7"/>
      <c r="P97" s="7"/>
      <c r="Q97" s="7"/>
      <c r="R97" s="7"/>
      <c r="S97" s="7"/>
      <c r="T97" s="7"/>
      <c r="U97" s="7"/>
    </row>
    <row r="98" spans="1:21" s="6" customFormat="1" ht="15.75" customHeight="1" thickBot="1" thickTop="1">
      <c r="A98" s="32"/>
      <c r="B98" s="361">
        <v>41286</v>
      </c>
      <c r="C98" s="104">
        <v>1417</v>
      </c>
      <c r="D98" s="95">
        <v>160524</v>
      </c>
      <c r="E98" s="127">
        <v>151894</v>
      </c>
      <c r="F98" s="104">
        <v>17394</v>
      </c>
      <c r="G98" s="95">
        <v>80104</v>
      </c>
      <c r="H98" s="127">
        <v>75428</v>
      </c>
      <c r="I98" s="104">
        <v>18814</v>
      </c>
      <c r="J98" s="95">
        <v>240858</v>
      </c>
      <c r="K98" s="127">
        <v>227543</v>
      </c>
      <c r="L98" s="170"/>
      <c r="M98" s="173"/>
      <c r="N98" s="7"/>
      <c r="O98" s="7"/>
      <c r="P98" s="7"/>
      <c r="Q98" s="7"/>
      <c r="R98" s="7"/>
      <c r="S98" s="7"/>
      <c r="T98" s="7"/>
      <c r="U98" s="7"/>
    </row>
    <row r="99" spans="1:21" s="6" customFormat="1" ht="15.75" customHeight="1" thickBot="1" thickTop="1">
      <c r="A99" s="32"/>
      <c r="B99" s="361">
        <v>41317</v>
      </c>
      <c r="C99" s="104">
        <v>1419</v>
      </c>
      <c r="D99" s="95">
        <v>162538</v>
      </c>
      <c r="E99" s="127">
        <v>153888</v>
      </c>
      <c r="F99" s="104">
        <v>17534</v>
      </c>
      <c r="G99" s="95">
        <v>80056</v>
      </c>
      <c r="H99" s="127">
        <v>75512.076</v>
      </c>
      <c r="I99" s="104">
        <v>18956</v>
      </c>
      <c r="J99" s="95">
        <v>242676</v>
      </c>
      <c r="K99" s="127">
        <v>229480.748</v>
      </c>
      <c r="L99" s="170"/>
      <c r="M99" s="173"/>
      <c r="N99" s="7"/>
      <c r="O99" s="7"/>
      <c r="P99" s="7"/>
      <c r="Q99" s="7"/>
      <c r="R99" s="7"/>
      <c r="S99" s="7"/>
      <c r="T99" s="7"/>
      <c r="U99" s="7"/>
    </row>
    <row r="100" spans="1:21" s="6" customFormat="1" ht="15.75" customHeight="1" thickBot="1" thickTop="1">
      <c r="A100" s="32"/>
      <c r="B100" s="361">
        <v>41345</v>
      </c>
      <c r="C100" s="104">
        <v>1422</v>
      </c>
      <c r="D100" s="95">
        <v>164322</v>
      </c>
      <c r="E100" s="127">
        <v>155496</v>
      </c>
      <c r="F100" s="104">
        <v>17798</v>
      </c>
      <c r="G100" s="95">
        <v>79827</v>
      </c>
      <c r="H100" s="127">
        <v>75295</v>
      </c>
      <c r="I100" s="104">
        <v>19222</v>
      </c>
      <c r="J100" s="95">
        <v>244251</v>
      </c>
      <c r="K100" s="127">
        <v>230867</v>
      </c>
      <c r="L100" s="170"/>
      <c r="M100" s="173"/>
      <c r="N100" s="7"/>
      <c r="O100" s="7"/>
      <c r="P100" s="7"/>
      <c r="Q100" s="7"/>
      <c r="R100" s="7"/>
      <c r="S100" s="7"/>
      <c r="T100" s="7"/>
      <c r="U100" s="7"/>
    </row>
    <row r="101" spans="1:21" s="6" customFormat="1" ht="15.75" customHeight="1" thickBot="1" thickTop="1">
      <c r="A101" s="32"/>
      <c r="B101" s="361">
        <v>41377</v>
      </c>
      <c r="C101" s="104">
        <v>1414</v>
      </c>
      <c r="D101" s="95">
        <v>164319</v>
      </c>
      <c r="E101" s="127">
        <v>155465</v>
      </c>
      <c r="F101" s="104">
        <v>17856</v>
      </c>
      <c r="G101" s="95">
        <v>80501</v>
      </c>
      <c r="H101" s="127">
        <v>75707</v>
      </c>
      <c r="I101" s="104">
        <v>19272</v>
      </c>
      <c r="J101" s="95">
        <v>244919</v>
      </c>
      <c r="K101" s="127">
        <v>231264</v>
      </c>
      <c r="L101" s="170"/>
      <c r="M101" s="173"/>
      <c r="N101" s="7"/>
      <c r="O101" s="7"/>
      <c r="P101" s="7"/>
      <c r="Q101" s="7"/>
      <c r="R101" s="7"/>
      <c r="S101" s="7"/>
      <c r="T101" s="7"/>
      <c r="U101" s="7"/>
    </row>
    <row r="102" spans="1:21" s="6" customFormat="1" ht="15.75" customHeight="1" thickBot="1" thickTop="1">
      <c r="A102" s="32"/>
      <c r="B102" s="361">
        <v>41407</v>
      </c>
      <c r="C102" s="104">
        <v>1409</v>
      </c>
      <c r="D102" s="95">
        <v>165382</v>
      </c>
      <c r="E102" s="127">
        <v>156382</v>
      </c>
      <c r="F102" s="104">
        <v>18122</v>
      </c>
      <c r="G102" s="95">
        <v>81351</v>
      </c>
      <c r="H102" s="127">
        <v>76412</v>
      </c>
      <c r="I102" s="104">
        <v>19534</v>
      </c>
      <c r="J102" s="95">
        <v>246801</v>
      </c>
      <c r="K102" s="127">
        <v>232859</v>
      </c>
      <c r="L102" s="170"/>
      <c r="M102" s="173"/>
      <c r="N102" s="7"/>
      <c r="O102" s="7"/>
      <c r="P102" s="7"/>
      <c r="Q102" s="7"/>
      <c r="R102" s="7"/>
      <c r="S102" s="7"/>
      <c r="T102" s="7"/>
      <c r="U102" s="7"/>
    </row>
    <row r="103" spans="1:21" s="6" customFormat="1" ht="15.75" customHeight="1" thickBot="1" thickTop="1">
      <c r="A103" s="32"/>
      <c r="B103" s="361">
        <v>41438</v>
      </c>
      <c r="C103" s="104">
        <v>1406</v>
      </c>
      <c r="D103" s="95">
        <v>166514</v>
      </c>
      <c r="E103" s="127">
        <v>157614</v>
      </c>
      <c r="F103" s="104">
        <v>18346</v>
      </c>
      <c r="G103" s="95">
        <v>82051</v>
      </c>
      <c r="H103" s="127">
        <v>77160</v>
      </c>
      <c r="I103" s="104">
        <v>19752</v>
      </c>
      <c r="J103" s="95">
        <v>248565</v>
      </c>
      <c r="K103" s="127">
        <v>234774</v>
      </c>
      <c r="L103" s="170"/>
      <c r="M103" s="173"/>
      <c r="N103" s="7"/>
      <c r="O103" s="7"/>
      <c r="P103" s="7"/>
      <c r="Q103" s="7"/>
      <c r="R103" s="7"/>
      <c r="S103" s="7"/>
      <c r="T103" s="7"/>
      <c r="U103" s="7"/>
    </row>
    <row r="104" spans="1:21" s="6" customFormat="1" ht="15.75" customHeight="1" thickBot="1" thickTop="1">
      <c r="A104" s="32"/>
      <c r="B104" s="361">
        <v>41468</v>
      </c>
      <c r="C104" s="104">
        <v>1403</v>
      </c>
      <c r="D104" s="95">
        <v>167024</v>
      </c>
      <c r="E104" s="127">
        <v>158262</v>
      </c>
      <c r="F104" s="104">
        <v>18477</v>
      </c>
      <c r="G104" s="95">
        <v>82552</v>
      </c>
      <c r="H104" s="127">
        <v>77631.69</v>
      </c>
      <c r="I104" s="104">
        <v>19883</v>
      </c>
      <c r="J104" s="95">
        <v>249792</v>
      </c>
      <c r="K104" s="127">
        <v>236104</v>
      </c>
      <c r="L104" s="170"/>
      <c r="M104" s="173"/>
      <c r="N104" s="7"/>
      <c r="O104" s="7"/>
      <c r="P104" s="7"/>
      <c r="Q104" s="7"/>
      <c r="R104" s="7"/>
      <c r="S104" s="7"/>
      <c r="T104" s="7"/>
      <c r="U104" s="7"/>
    </row>
    <row r="105" spans="1:21" s="6" customFormat="1" ht="15.75" customHeight="1" thickBot="1" thickTop="1">
      <c r="A105" s="32"/>
      <c r="B105" s="361">
        <v>41499</v>
      </c>
      <c r="C105" s="104">
        <v>1405</v>
      </c>
      <c r="D105" s="95">
        <v>167321</v>
      </c>
      <c r="E105" s="127">
        <v>158798</v>
      </c>
      <c r="F105" s="104">
        <v>18754</v>
      </c>
      <c r="G105" s="95">
        <v>83052</v>
      </c>
      <c r="H105" s="127">
        <v>78188</v>
      </c>
      <c r="I105" s="104">
        <v>20160</v>
      </c>
      <c r="J105" s="95">
        <v>250440</v>
      </c>
      <c r="K105" s="127">
        <v>237037</v>
      </c>
      <c r="L105" s="170"/>
      <c r="M105" s="173"/>
      <c r="N105" s="7"/>
      <c r="O105" s="7"/>
      <c r="P105" s="7"/>
      <c r="Q105" s="7"/>
      <c r="R105" s="7"/>
      <c r="S105" s="7"/>
      <c r="T105" s="7"/>
      <c r="U105" s="7"/>
    </row>
    <row r="106" spans="1:21" s="6" customFormat="1" ht="15.75" customHeight="1" thickBot="1" thickTop="1">
      <c r="A106" s="32"/>
      <c r="B106" s="361" t="s">
        <v>162</v>
      </c>
      <c r="C106" s="104">
        <v>1398</v>
      </c>
      <c r="D106" s="95">
        <v>168065</v>
      </c>
      <c r="E106" s="127">
        <v>159431</v>
      </c>
      <c r="F106" s="104">
        <v>19010</v>
      </c>
      <c r="G106" s="95">
        <v>83868</v>
      </c>
      <c r="H106" s="127">
        <v>78968</v>
      </c>
      <c r="I106" s="104">
        <v>20409</v>
      </c>
      <c r="J106" s="95">
        <v>251957</v>
      </c>
      <c r="K106" s="127">
        <v>238424</v>
      </c>
      <c r="L106" s="170"/>
      <c r="M106" s="173"/>
      <c r="N106" s="7"/>
      <c r="O106" s="7"/>
      <c r="P106" s="7"/>
      <c r="Q106" s="7"/>
      <c r="R106" s="7"/>
      <c r="S106" s="7"/>
      <c r="T106" s="7"/>
      <c r="U106" s="7"/>
    </row>
    <row r="107" spans="2:13" ht="15.75" customHeight="1" thickBot="1" thickTop="1">
      <c r="B107" s="361">
        <v>41560</v>
      </c>
      <c r="C107" s="104">
        <v>1396</v>
      </c>
      <c r="D107" s="95">
        <v>168464</v>
      </c>
      <c r="E107" s="127">
        <v>159736</v>
      </c>
      <c r="F107" s="104">
        <v>19259</v>
      </c>
      <c r="G107" s="95">
        <v>84942</v>
      </c>
      <c r="H107" s="127">
        <v>79927</v>
      </c>
      <c r="I107" s="104">
        <v>20656</v>
      </c>
      <c r="J107" s="95">
        <v>253474</v>
      </c>
      <c r="K107" s="127">
        <v>239730</v>
      </c>
      <c r="L107" s="170"/>
      <c r="M107" s="173"/>
    </row>
    <row r="108" spans="2:13" ht="15.75" customHeight="1" thickBot="1" thickTop="1">
      <c r="B108" s="361">
        <v>41591</v>
      </c>
      <c r="C108" s="104">
        <v>1394</v>
      </c>
      <c r="D108" s="95">
        <v>168138</v>
      </c>
      <c r="E108" s="127">
        <v>159770</v>
      </c>
      <c r="F108" s="104">
        <v>19418</v>
      </c>
      <c r="G108" s="95">
        <v>85461</v>
      </c>
      <c r="H108" s="127">
        <v>80424</v>
      </c>
      <c r="I108" s="104">
        <v>20812</v>
      </c>
      <c r="J108" s="95">
        <v>253599</v>
      </c>
      <c r="K108" s="127">
        <v>240194</v>
      </c>
      <c r="L108" s="170"/>
      <c r="M108" s="173"/>
    </row>
    <row r="109" spans="2:13" ht="15.75" customHeight="1" thickBot="1" thickTop="1">
      <c r="B109" s="361">
        <v>41616</v>
      </c>
      <c r="C109" s="104">
        <v>1392</v>
      </c>
      <c r="D109" s="95">
        <v>166828</v>
      </c>
      <c r="E109" s="127">
        <v>158932</v>
      </c>
      <c r="F109" s="104">
        <v>19311</v>
      </c>
      <c r="G109" s="95">
        <v>85131</v>
      </c>
      <c r="H109" s="127">
        <v>80264</v>
      </c>
      <c r="I109" s="104">
        <v>20703</v>
      </c>
      <c r="J109" s="95">
        <v>251959</v>
      </c>
      <c r="K109" s="127">
        <v>239197</v>
      </c>
      <c r="L109" s="170"/>
      <c r="M109" s="173"/>
    </row>
    <row r="110" spans="2:13" ht="15.75" customHeight="1" thickBot="1" thickTop="1">
      <c r="B110" s="129" t="s">
        <v>167</v>
      </c>
      <c r="C110" s="130">
        <f aca="true" t="shared" si="5" ref="C110:K110">SUM(C98:C109)/12</f>
        <v>1406</v>
      </c>
      <c r="D110" s="131">
        <f t="shared" si="5"/>
        <v>165787</v>
      </c>
      <c r="E110" s="131">
        <f t="shared" si="5"/>
        <v>157139</v>
      </c>
      <c r="F110" s="130">
        <f t="shared" si="5"/>
        <v>18440</v>
      </c>
      <c r="G110" s="131">
        <f t="shared" si="5"/>
        <v>82408</v>
      </c>
      <c r="H110" s="131">
        <f t="shared" si="5"/>
        <v>77576</v>
      </c>
      <c r="I110" s="130">
        <f t="shared" si="5"/>
        <v>19848</v>
      </c>
      <c r="J110" s="131">
        <f t="shared" si="5"/>
        <v>248274</v>
      </c>
      <c r="K110" s="131">
        <f t="shared" si="5"/>
        <v>234789</v>
      </c>
      <c r="L110" s="360"/>
      <c r="M110" s="173"/>
    </row>
    <row r="111" spans="1:13" ht="15.75" customHeight="1" thickBot="1" thickTop="1">
      <c r="A111" s="32"/>
      <c r="B111" s="139"/>
      <c r="C111" s="130"/>
      <c r="D111" s="131"/>
      <c r="E111" s="131"/>
      <c r="F111" s="130"/>
      <c r="G111" s="131"/>
      <c r="H111" s="131"/>
      <c r="I111" s="130"/>
      <c r="J111" s="131"/>
      <c r="K111" s="131"/>
      <c r="L111" s="360"/>
      <c r="M111" s="173"/>
    </row>
    <row r="112" spans="1:21" s="6" customFormat="1" ht="15.75" customHeight="1" thickBot="1" thickTop="1">
      <c r="A112" s="32"/>
      <c r="B112" s="542">
        <v>2014</v>
      </c>
      <c r="C112" s="543"/>
      <c r="D112" s="543"/>
      <c r="E112" s="543"/>
      <c r="F112" s="543"/>
      <c r="G112" s="543"/>
      <c r="H112" s="543"/>
      <c r="I112" s="543"/>
      <c r="J112" s="543"/>
      <c r="K112" s="544"/>
      <c r="L112" s="170"/>
      <c r="M112" s="173"/>
      <c r="N112" s="7"/>
      <c r="O112" s="7"/>
      <c r="P112" s="7"/>
      <c r="Q112" s="7"/>
      <c r="R112" s="7"/>
      <c r="S112" s="7"/>
      <c r="T112" s="7"/>
      <c r="U112" s="7"/>
    </row>
    <row r="113" spans="1:21" s="6" customFormat="1" ht="15.75" customHeight="1" thickBot="1" thickTop="1">
      <c r="A113" s="32"/>
      <c r="B113" s="532" t="s">
        <v>28</v>
      </c>
      <c r="C113" s="539" t="s">
        <v>3</v>
      </c>
      <c r="D113" s="540"/>
      <c r="E113" s="541"/>
      <c r="F113" s="545" t="s">
        <v>4</v>
      </c>
      <c r="G113" s="546"/>
      <c r="H113" s="547"/>
      <c r="I113" s="539" t="s">
        <v>5</v>
      </c>
      <c r="J113" s="540"/>
      <c r="K113" s="541"/>
      <c r="L113" s="170"/>
      <c r="M113" s="173"/>
      <c r="N113" s="7"/>
      <c r="O113" s="7"/>
      <c r="P113" s="7"/>
      <c r="Q113" s="7"/>
      <c r="R113" s="7"/>
      <c r="S113" s="7"/>
      <c r="T113" s="7"/>
      <c r="U113" s="7"/>
    </row>
    <row r="114" spans="1:21" s="6" customFormat="1" ht="15.75" customHeight="1">
      <c r="A114" s="32"/>
      <c r="B114" s="533"/>
      <c r="C114" s="535" t="s">
        <v>7</v>
      </c>
      <c r="D114" s="537" t="s">
        <v>29</v>
      </c>
      <c r="E114" s="538"/>
      <c r="F114" s="535" t="s">
        <v>7</v>
      </c>
      <c r="G114" s="537" t="s">
        <v>29</v>
      </c>
      <c r="H114" s="538"/>
      <c r="I114" s="535" t="s">
        <v>7</v>
      </c>
      <c r="J114" s="537" t="s">
        <v>29</v>
      </c>
      <c r="K114" s="538"/>
      <c r="L114" s="170"/>
      <c r="M114" s="173"/>
      <c r="N114" s="7"/>
      <c r="O114" s="7"/>
      <c r="P114" s="7"/>
      <c r="Q114" s="7"/>
      <c r="R114" s="7"/>
      <c r="S114" s="7"/>
      <c r="T114" s="7"/>
      <c r="U114" s="7"/>
    </row>
    <row r="115" spans="1:21" s="6" customFormat="1" ht="15.75" customHeight="1" thickBot="1">
      <c r="A115" s="32"/>
      <c r="B115" s="534"/>
      <c r="C115" s="536"/>
      <c r="D115" s="214" t="s">
        <v>25</v>
      </c>
      <c r="E115" s="215" t="s">
        <v>26</v>
      </c>
      <c r="F115" s="536"/>
      <c r="G115" s="214" t="s">
        <v>25</v>
      </c>
      <c r="H115" s="215" t="s">
        <v>26</v>
      </c>
      <c r="I115" s="536"/>
      <c r="J115" s="214" t="s">
        <v>25</v>
      </c>
      <c r="K115" s="215" t="s">
        <v>26</v>
      </c>
      <c r="L115" s="170"/>
      <c r="M115" s="173"/>
      <c r="N115" s="7"/>
      <c r="O115" s="7"/>
      <c r="P115" s="7"/>
      <c r="Q115" s="7"/>
      <c r="R115" s="7"/>
      <c r="S115" s="7"/>
      <c r="T115" s="7"/>
      <c r="U115" s="7"/>
    </row>
    <row r="116" spans="1:21" s="6" customFormat="1" ht="15.75" customHeight="1" thickBot="1" thickTop="1">
      <c r="A116" s="32"/>
      <c r="B116" s="361">
        <v>41651</v>
      </c>
      <c r="C116" s="104">
        <v>1376</v>
      </c>
      <c r="D116" s="95">
        <v>161570</v>
      </c>
      <c r="E116" s="127">
        <v>153412</v>
      </c>
      <c r="F116" s="104">
        <v>19528</v>
      </c>
      <c r="G116" s="95">
        <v>85632</v>
      </c>
      <c r="H116" s="127">
        <v>80508</v>
      </c>
      <c r="I116" s="104">
        <v>20906</v>
      </c>
      <c r="J116" s="95">
        <v>247222</v>
      </c>
      <c r="K116" s="127">
        <v>233939</v>
      </c>
      <c r="L116" s="170"/>
      <c r="M116" s="173"/>
      <c r="N116" s="7"/>
      <c r="O116" s="7"/>
      <c r="P116" s="7"/>
      <c r="Q116" s="7"/>
      <c r="R116" s="7"/>
      <c r="S116" s="7"/>
      <c r="T116" s="7"/>
      <c r="U116" s="7"/>
    </row>
    <row r="117" spans="1:21" s="6" customFormat="1" ht="15.75" customHeight="1" thickBot="1" thickTop="1">
      <c r="A117" s="32"/>
      <c r="B117" s="361">
        <v>41684</v>
      </c>
      <c r="C117" s="104">
        <v>1372</v>
      </c>
      <c r="D117" s="95">
        <v>161042</v>
      </c>
      <c r="E117" s="127">
        <v>152904</v>
      </c>
      <c r="F117" s="104">
        <v>19886</v>
      </c>
      <c r="G117" s="95">
        <v>86994</v>
      </c>
      <c r="H117" s="127">
        <v>81919</v>
      </c>
      <c r="I117" s="104">
        <v>21259</v>
      </c>
      <c r="J117" s="95">
        <v>248057</v>
      </c>
      <c r="K117" s="127">
        <v>234843</v>
      </c>
      <c r="L117" s="170"/>
      <c r="M117" s="173"/>
      <c r="N117" s="7"/>
      <c r="O117" s="7"/>
      <c r="P117" s="7"/>
      <c r="Q117" s="7"/>
      <c r="R117" s="7"/>
      <c r="S117" s="7"/>
      <c r="T117" s="7"/>
      <c r="U117" s="7"/>
    </row>
    <row r="118" spans="1:21" s="6" customFormat="1" ht="15.75" customHeight="1" thickBot="1" thickTop="1">
      <c r="A118" s="32"/>
      <c r="B118" s="361">
        <v>41712</v>
      </c>
      <c r="C118" s="104">
        <v>1374</v>
      </c>
      <c r="D118" s="95">
        <v>160228</v>
      </c>
      <c r="E118" s="127">
        <v>151932</v>
      </c>
      <c r="F118" s="104">
        <v>20073</v>
      </c>
      <c r="G118" s="95">
        <v>88045</v>
      </c>
      <c r="H118" s="127">
        <v>82727</v>
      </c>
      <c r="I118" s="104">
        <v>21447</v>
      </c>
      <c r="J118" s="95">
        <v>248273</v>
      </c>
      <c r="K118" s="127">
        <v>234658</v>
      </c>
      <c r="L118" s="170"/>
      <c r="M118" s="173"/>
      <c r="N118" s="7"/>
      <c r="O118" s="7"/>
      <c r="P118" s="7"/>
      <c r="Q118" s="7"/>
      <c r="R118" s="7"/>
      <c r="S118" s="7"/>
      <c r="T118" s="7"/>
      <c r="U118" s="7"/>
    </row>
    <row r="119" spans="1:21" s="6" customFormat="1" ht="15.75" customHeight="1" thickBot="1" thickTop="1">
      <c r="A119" s="32"/>
      <c r="B119" s="503" t="s">
        <v>180</v>
      </c>
      <c r="C119" s="171">
        <v>1339</v>
      </c>
      <c r="D119" s="222">
        <v>151960</v>
      </c>
      <c r="E119" s="127">
        <v>143628</v>
      </c>
      <c r="F119" s="104">
        <v>20402</v>
      </c>
      <c r="G119" s="222">
        <v>91896</v>
      </c>
      <c r="H119" s="127">
        <v>86398</v>
      </c>
      <c r="I119" s="171">
        <v>21742</v>
      </c>
      <c r="J119" s="222">
        <v>243876</v>
      </c>
      <c r="K119" s="127">
        <v>230042</v>
      </c>
      <c r="L119" s="170"/>
      <c r="M119" s="173"/>
      <c r="N119" s="7"/>
      <c r="O119" s="7"/>
      <c r="P119" s="7"/>
      <c r="Q119" s="7"/>
      <c r="R119" s="7"/>
      <c r="S119" s="7"/>
      <c r="T119" s="7"/>
      <c r="U119" s="7"/>
    </row>
    <row r="120" spans="1:21" s="6" customFormat="1" ht="15.75" customHeight="1" thickBot="1" thickTop="1">
      <c r="A120" s="32"/>
      <c r="B120" s="361">
        <v>41773</v>
      </c>
      <c r="C120" s="171">
        <v>1326</v>
      </c>
      <c r="D120" s="222">
        <v>149806</v>
      </c>
      <c r="E120" s="127">
        <v>141628</v>
      </c>
      <c r="F120" s="104">
        <v>20499</v>
      </c>
      <c r="G120" s="222">
        <v>92882</v>
      </c>
      <c r="H120" s="127">
        <v>87142.84</v>
      </c>
      <c r="I120" s="171">
        <v>21825</v>
      </c>
      <c r="J120" s="222">
        <v>242688</v>
      </c>
      <c r="K120" s="127">
        <v>228771</v>
      </c>
      <c r="L120" s="170"/>
      <c r="M120" s="173"/>
      <c r="N120" s="7"/>
      <c r="O120" s="7"/>
      <c r="P120" s="7"/>
      <c r="Q120" s="7"/>
      <c r="R120" s="7"/>
      <c r="S120" s="7"/>
      <c r="T120" s="7"/>
      <c r="U120" s="7"/>
    </row>
    <row r="121" spans="1:21" s="6" customFormat="1" ht="15.75" customHeight="1" thickBot="1" thickTop="1">
      <c r="A121" s="32"/>
      <c r="B121" s="361">
        <v>41804</v>
      </c>
      <c r="C121" s="171">
        <v>1319</v>
      </c>
      <c r="D121" s="222">
        <v>148214</v>
      </c>
      <c r="E121" s="127">
        <v>140169</v>
      </c>
      <c r="F121" s="104">
        <v>20558</v>
      </c>
      <c r="G121" s="222">
        <v>95203</v>
      </c>
      <c r="H121" s="127">
        <v>89529</v>
      </c>
      <c r="I121" s="171">
        <v>21877</v>
      </c>
      <c r="J121" s="222">
        <v>243417</v>
      </c>
      <c r="K121" s="127">
        <v>229698.15</v>
      </c>
      <c r="L121" s="170"/>
      <c r="M121" s="173"/>
      <c r="N121" s="7"/>
      <c r="O121" s="7"/>
      <c r="P121" s="7"/>
      <c r="Q121" s="7"/>
      <c r="R121" s="7"/>
      <c r="S121" s="7"/>
      <c r="T121" s="7"/>
      <c r="U121" s="7"/>
    </row>
    <row r="122" spans="2:13" ht="15.75" customHeight="1" thickBot="1" thickTop="1">
      <c r="B122" s="129" t="s">
        <v>172</v>
      </c>
      <c r="C122" s="130">
        <f>AVERAGE(C116:C120)</f>
        <v>1357</v>
      </c>
      <c r="D122" s="131">
        <f aca="true" t="shared" si="6" ref="D122:K122">AVERAGE(D116:D120)</f>
        <v>156921</v>
      </c>
      <c r="E122" s="131">
        <f t="shared" si="6"/>
        <v>148701</v>
      </c>
      <c r="F122" s="130">
        <f t="shared" si="6"/>
        <v>20078</v>
      </c>
      <c r="G122" s="131">
        <f t="shared" si="6"/>
        <v>89090</v>
      </c>
      <c r="H122" s="131">
        <f t="shared" si="6"/>
        <v>83739</v>
      </c>
      <c r="I122" s="130">
        <f t="shared" si="6"/>
        <v>21436</v>
      </c>
      <c r="J122" s="131">
        <f t="shared" si="6"/>
        <v>246023</v>
      </c>
      <c r="K122" s="131">
        <f t="shared" si="6"/>
        <v>232451</v>
      </c>
      <c r="L122" s="360"/>
      <c r="M122" s="173"/>
    </row>
    <row r="123" spans="2:13" ht="15.75" customHeight="1" thickTop="1">
      <c r="B123" s="513" t="s">
        <v>22</v>
      </c>
      <c r="C123" s="513"/>
      <c r="D123" s="513"/>
      <c r="E123" s="513"/>
      <c r="F123" s="513"/>
      <c r="G123" s="513"/>
      <c r="H123" s="513"/>
      <c r="I123" s="513"/>
      <c r="J123" s="513"/>
      <c r="K123" s="513"/>
      <c r="L123" s="513"/>
      <c r="M123" s="173"/>
    </row>
    <row r="124" spans="2:13" ht="8.25" customHeight="1">
      <c r="B124" s="514"/>
      <c r="C124" s="514"/>
      <c r="D124" s="514"/>
      <c r="E124" s="514"/>
      <c r="F124" s="514"/>
      <c r="G124" s="514"/>
      <c r="H124" s="514"/>
      <c r="I124" s="514"/>
      <c r="J124" s="514"/>
      <c r="K124" s="514"/>
      <c r="L124" s="514"/>
      <c r="M124" s="7"/>
    </row>
    <row r="125" spans="2:11" ht="15">
      <c r="B125" s="142"/>
      <c r="C125" s="67"/>
      <c r="D125" s="121"/>
      <c r="E125" s="121"/>
      <c r="G125" s="66"/>
      <c r="H125" s="67"/>
      <c r="I125" s="66"/>
      <c r="K125"/>
    </row>
    <row r="126" spans="2:11" ht="17.25" customHeight="1">
      <c r="B126" s="33" t="s">
        <v>19</v>
      </c>
      <c r="C126" s="65"/>
      <c r="D126" s="65"/>
      <c r="G126"/>
      <c r="H126"/>
      <c r="I126"/>
      <c r="J126"/>
      <c r="K126"/>
    </row>
    <row r="127" spans="2:11" ht="17.25" customHeight="1">
      <c r="B127" s="33" t="s">
        <v>185</v>
      </c>
      <c r="C127" s="65"/>
      <c r="D127" s="65"/>
      <c r="G127" s="66"/>
      <c r="H127" s="67"/>
      <c r="I127" s="66"/>
      <c r="K127"/>
    </row>
    <row r="128" spans="2:11" ht="15">
      <c r="B128" s="33"/>
      <c r="C128" s="65"/>
      <c r="D128" s="65"/>
      <c r="G128" s="66"/>
      <c r="H128" s="67"/>
      <c r="I128" s="66"/>
      <c r="K128"/>
    </row>
  </sheetData>
  <sheetProtection/>
  <mergeCells count="79">
    <mergeCell ref="J114:K114"/>
    <mergeCell ref="B112:K112"/>
    <mergeCell ref="B113:B115"/>
    <mergeCell ref="C113:E113"/>
    <mergeCell ref="F113:H113"/>
    <mergeCell ref="I113:K113"/>
    <mergeCell ref="C114:C115"/>
    <mergeCell ref="D114:E114"/>
    <mergeCell ref="F114:F115"/>
    <mergeCell ref="G114:H114"/>
    <mergeCell ref="I114:I115"/>
    <mergeCell ref="I6:I7"/>
    <mergeCell ref="I24:I25"/>
    <mergeCell ref="J24:K24"/>
    <mergeCell ref="B4:K4"/>
    <mergeCell ref="B5:B7"/>
    <mergeCell ref="C5:E5"/>
    <mergeCell ref="F5:H5"/>
    <mergeCell ref="I5:K5"/>
    <mergeCell ref="C6:C7"/>
    <mergeCell ref="D6:E6"/>
    <mergeCell ref="I23:K23"/>
    <mergeCell ref="C24:C25"/>
    <mergeCell ref="J6:K6"/>
    <mergeCell ref="B22:K22"/>
    <mergeCell ref="G6:H6"/>
    <mergeCell ref="D24:E24"/>
    <mergeCell ref="F6:F7"/>
    <mergeCell ref="B23:B25"/>
    <mergeCell ref="C23:E23"/>
    <mergeCell ref="F23:H23"/>
    <mergeCell ref="F41:H41"/>
    <mergeCell ref="I41:K41"/>
    <mergeCell ref="F24:F25"/>
    <mergeCell ref="G24:H24"/>
    <mergeCell ref="B40:K40"/>
    <mergeCell ref="B41:B43"/>
    <mergeCell ref="C41:E41"/>
    <mergeCell ref="C42:C43"/>
    <mergeCell ref="J42:K42"/>
    <mergeCell ref="F96:F97"/>
    <mergeCell ref="G96:H96"/>
    <mergeCell ref="I95:K95"/>
    <mergeCell ref="B76:K76"/>
    <mergeCell ref="J96:K96"/>
    <mergeCell ref="D96:E96"/>
    <mergeCell ref="F95:H95"/>
    <mergeCell ref="B77:B79"/>
    <mergeCell ref="C77:E77"/>
    <mergeCell ref="F77:H77"/>
    <mergeCell ref="C78:C79"/>
    <mergeCell ref="J60:K60"/>
    <mergeCell ref="J78:K78"/>
    <mergeCell ref="D78:E78"/>
    <mergeCell ref="G60:H60"/>
    <mergeCell ref="F60:F61"/>
    <mergeCell ref="I77:K77"/>
    <mergeCell ref="I60:I61"/>
    <mergeCell ref="C60:C61"/>
    <mergeCell ref="B124:L124"/>
    <mergeCell ref="B95:B97"/>
    <mergeCell ref="F78:F79"/>
    <mergeCell ref="G78:H78"/>
    <mergeCell ref="I78:I79"/>
    <mergeCell ref="B123:L123"/>
    <mergeCell ref="C95:E95"/>
    <mergeCell ref="B94:K94"/>
    <mergeCell ref="C96:C97"/>
    <mergeCell ref="I96:I97"/>
    <mergeCell ref="B58:K58"/>
    <mergeCell ref="D42:E42"/>
    <mergeCell ref="F42:F43"/>
    <mergeCell ref="G42:H42"/>
    <mergeCell ref="I42:I43"/>
    <mergeCell ref="I59:K59"/>
    <mergeCell ref="B59:B61"/>
    <mergeCell ref="C59:E59"/>
    <mergeCell ref="D60:E60"/>
    <mergeCell ref="F59:H5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rowBreaks count="2" manualBreakCount="2">
    <brk id="39" max="255" man="1"/>
    <brk id="7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CI53"/>
  <sheetViews>
    <sheetView view="pageBreakPreview" zoomScale="75" zoomScaleNormal="75" zoomScaleSheetLayoutView="75" zoomScalePageLayoutView="0" workbookViewId="0" topLeftCell="A1">
      <pane xSplit="5" topLeftCell="AR1" activePane="topRight" state="frozen"/>
      <selection pane="topLeft" activeCell="A1" sqref="A1"/>
      <selection pane="topRight" activeCell="BA31" sqref="BA31"/>
    </sheetView>
  </sheetViews>
  <sheetFormatPr defaultColWidth="9.140625" defaultRowHeight="12.75"/>
  <cols>
    <col min="1" max="1" width="4.140625" style="0" customWidth="1"/>
    <col min="2" max="2" width="4.140625" style="30" customWidth="1"/>
    <col min="3" max="3" width="2.421875" style="30" customWidth="1"/>
    <col min="4" max="4" width="30.28125" style="30" customWidth="1"/>
    <col min="5" max="5" width="1.421875" style="29" customWidth="1"/>
    <col min="6" max="6" width="11.140625" style="30" customWidth="1"/>
    <col min="7" max="8" width="11.7109375" style="30" customWidth="1"/>
    <col min="9" max="9" width="0.5625" style="30" customWidth="1"/>
    <col min="10" max="10" width="11.00390625" style="30" customWidth="1"/>
    <col min="11" max="11" width="10.421875" style="30" customWidth="1"/>
    <col min="12" max="12" width="12.421875" style="30" customWidth="1"/>
    <col min="13" max="13" width="0.71875" style="30" customWidth="1"/>
    <col min="14" max="14" width="10.57421875" style="30" customWidth="1"/>
    <col min="15" max="15" width="11.421875" style="30" customWidth="1"/>
    <col min="16" max="16" width="10.00390625" style="30" customWidth="1"/>
    <col min="17" max="17" width="0.71875" style="30" customWidth="1"/>
    <col min="18" max="18" width="12.140625" style="30" customWidth="1"/>
    <col min="19" max="19" width="12.421875" style="30" customWidth="1"/>
    <col min="20" max="20" width="12.8515625" style="30" customWidth="1"/>
    <col min="21" max="21" width="1.1484375" style="30" customWidth="1"/>
    <col min="22" max="23" width="11.28125" style="30" customWidth="1"/>
    <col min="24" max="24" width="12.8515625" style="30" customWidth="1"/>
    <col min="25" max="25" width="1.1484375" style="30" customWidth="1"/>
    <col min="26" max="27" width="11.28125" style="30" customWidth="1"/>
    <col min="28" max="28" width="12.8515625" style="30" customWidth="1"/>
    <col min="29" max="29" width="1.421875" style="30" customWidth="1"/>
    <col min="30" max="31" width="11.28125" style="206" customWidth="1"/>
    <col min="32" max="32" width="12.8515625" style="206" customWidth="1"/>
    <col min="33" max="33" width="1.1484375" style="206" customWidth="1"/>
    <col min="34" max="35" width="11.28125" style="206" customWidth="1"/>
    <col min="36" max="36" width="12.57421875" style="206" customWidth="1"/>
    <col min="37" max="37" width="1.57421875" style="0" customWidth="1"/>
    <col min="38" max="38" width="11.140625" style="0" bestFit="1" customWidth="1"/>
    <col min="39" max="39" width="11.00390625" style="0" bestFit="1" customWidth="1"/>
    <col min="40" max="40" width="12.57421875" style="0" customWidth="1"/>
    <col min="41" max="41" width="0.13671875" style="0" hidden="1" customWidth="1"/>
    <col min="42" max="42" width="9.140625" style="0" hidden="1" customWidth="1"/>
    <col min="43" max="43" width="1.28515625" style="0" customWidth="1"/>
    <col min="44" max="44" width="11.7109375" style="0" customWidth="1"/>
    <col min="45" max="45" width="11.140625" style="0" customWidth="1"/>
    <col min="46" max="46" width="11.28125" style="0" customWidth="1"/>
    <col min="47" max="47" width="1.421875" style="0" customWidth="1"/>
    <col min="48" max="50" width="11.8515625" style="0" customWidth="1"/>
    <col min="51" max="51" width="0.9921875" style="0" customWidth="1"/>
    <col min="52" max="52" width="11.7109375" style="0" customWidth="1"/>
    <col min="53" max="53" width="11.57421875" style="0" customWidth="1"/>
    <col min="54" max="54" width="12.421875" style="0" customWidth="1"/>
    <col min="55" max="55" width="0.9921875" style="0" customWidth="1"/>
    <col min="56" max="58" width="11.8515625" style="0" customWidth="1"/>
  </cols>
  <sheetData>
    <row r="1" ht="13.5" customHeight="1">
      <c r="AD1" s="240"/>
    </row>
    <row r="2" spans="2:39" ht="18" customHeight="1">
      <c r="B2" s="37" t="s">
        <v>70</v>
      </c>
      <c r="E2" s="31"/>
      <c r="N2" s="45" t="s">
        <v>129</v>
      </c>
      <c r="O2" s="45"/>
      <c r="P2" s="45"/>
      <c r="Q2" s="45"/>
      <c r="AI2" s="239"/>
      <c r="AM2" s="287"/>
    </row>
    <row r="3" spans="2:36" ht="17.25" customHeight="1">
      <c r="B3" s="37" t="s">
        <v>71</v>
      </c>
      <c r="E3" s="31"/>
      <c r="AD3" s="207"/>
      <c r="AE3" s="207"/>
      <c r="AF3" s="208"/>
      <c r="AG3" s="207"/>
      <c r="AH3" s="286"/>
      <c r="AI3" s="207"/>
      <c r="AJ3" s="207"/>
    </row>
    <row r="4" spans="8:11" ht="10.5" customHeight="1">
      <c r="H4" s="46"/>
      <c r="I4" s="46"/>
      <c r="J4" s="33"/>
      <c r="K4" s="33"/>
    </row>
    <row r="5" spans="2:58" ht="27.75" customHeight="1">
      <c r="B5" s="582" t="s">
        <v>0</v>
      </c>
      <c r="C5" s="583"/>
      <c r="D5" s="584"/>
      <c r="E5" s="563"/>
      <c r="F5" s="549" t="s">
        <v>72</v>
      </c>
      <c r="G5" s="556"/>
      <c r="H5" s="556"/>
      <c r="I5" s="35"/>
      <c r="J5" s="556" t="s">
        <v>73</v>
      </c>
      <c r="K5" s="556"/>
      <c r="L5" s="556"/>
      <c r="M5" s="35"/>
      <c r="N5" s="556" t="s">
        <v>74</v>
      </c>
      <c r="O5" s="556"/>
      <c r="P5" s="556"/>
      <c r="Q5" s="35"/>
      <c r="R5" s="549" t="s">
        <v>75</v>
      </c>
      <c r="S5" s="556"/>
      <c r="T5" s="571"/>
      <c r="U5" s="35"/>
      <c r="V5" s="549" t="s">
        <v>88</v>
      </c>
      <c r="W5" s="556"/>
      <c r="X5" s="571"/>
      <c r="Y5" s="35"/>
      <c r="Z5" s="549" t="s">
        <v>100</v>
      </c>
      <c r="AA5" s="556"/>
      <c r="AB5" s="571"/>
      <c r="AC5" s="35"/>
      <c r="AD5" s="591" t="s">
        <v>113</v>
      </c>
      <c r="AE5" s="592"/>
      <c r="AF5" s="593"/>
      <c r="AG5" s="224"/>
      <c r="AH5" s="591" t="s">
        <v>125</v>
      </c>
      <c r="AI5" s="592"/>
      <c r="AJ5" s="593"/>
      <c r="AK5" s="35"/>
      <c r="AL5" s="579" t="s">
        <v>138</v>
      </c>
      <c r="AM5" s="550"/>
      <c r="AN5" s="551"/>
      <c r="AO5" s="255"/>
      <c r="AP5" s="255"/>
      <c r="AQ5" s="256"/>
      <c r="AR5" s="549" t="s">
        <v>156</v>
      </c>
      <c r="AS5" s="550"/>
      <c r="AT5" s="551"/>
      <c r="AU5" s="260"/>
      <c r="AV5" s="549" t="s">
        <v>160</v>
      </c>
      <c r="AW5" s="550"/>
      <c r="AX5" s="551"/>
      <c r="AY5" s="260"/>
      <c r="AZ5" s="549" t="s">
        <v>169</v>
      </c>
      <c r="BA5" s="550"/>
      <c r="BB5" s="551"/>
      <c r="BC5" s="260"/>
      <c r="BD5" s="549" t="s">
        <v>195</v>
      </c>
      <c r="BE5" s="550"/>
      <c r="BF5" s="551"/>
    </row>
    <row r="6" spans="2:58" ht="27.75" customHeight="1">
      <c r="B6" s="585"/>
      <c r="C6" s="586"/>
      <c r="D6" s="587"/>
      <c r="E6" s="564"/>
      <c r="F6" s="392" t="s">
        <v>76</v>
      </c>
      <c r="G6" s="393" t="s">
        <v>77</v>
      </c>
      <c r="H6" s="394" t="s">
        <v>78</v>
      </c>
      <c r="I6" s="36"/>
      <c r="J6" s="395" t="s">
        <v>76</v>
      </c>
      <c r="K6" s="393" t="s">
        <v>77</v>
      </c>
      <c r="L6" s="394" t="s">
        <v>78</v>
      </c>
      <c r="M6" s="36"/>
      <c r="N6" s="395" t="s">
        <v>76</v>
      </c>
      <c r="O6" s="393" t="s">
        <v>77</v>
      </c>
      <c r="P6" s="394" t="s">
        <v>78</v>
      </c>
      <c r="Q6" s="36"/>
      <c r="R6" s="395" t="s">
        <v>76</v>
      </c>
      <c r="S6" s="393" t="s">
        <v>77</v>
      </c>
      <c r="T6" s="370" t="s">
        <v>78</v>
      </c>
      <c r="U6" s="36"/>
      <c r="V6" s="395" t="s">
        <v>76</v>
      </c>
      <c r="W6" s="393" t="s">
        <v>77</v>
      </c>
      <c r="X6" s="370" t="s">
        <v>78</v>
      </c>
      <c r="Y6" s="36"/>
      <c r="Z6" s="395" t="s">
        <v>76</v>
      </c>
      <c r="AA6" s="393" t="s">
        <v>77</v>
      </c>
      <c r="AB6" s="370" t="s">
        <v>78</v>
      </c>
      <c r="AC6" s="36"/>
      <c r="AD6" s="396" t="s">
        <v>76</v>
      </c>
      <c r="AE6" s="397" t="s">
        <v>77</v>
      </c>
      <c r="AF6" s="373" t="s">
        <v>78</v>
      </c>
      <c r="AG6" s="398"/>
      <c r="AH6" s="396" t="s">
        <v>76</v>
      </c>
      <c r="AI6" s="397" t="s">
        <v>77</v>
      </c>
      <c r="AJ6" s="373" t="s">
        <v>78</v>
      </c>
      <c r="AK6" s="36"/>
      <c r="AL6" s="374" t="s">
        <v>76</v>
      </c>
      <c r="AM6" s="375" t="s">
        <v>77</v>
      </c>
      <c r="AN6" s="376" t="s">
        <v>78</v>
      </c>
      <c r="AO6" s="255"/>
      <c r="AP6" s="255"/>
      <c r="AQ6" s="377"/>
      <c r="AR6" s="374" t="s">
        <v>76</v>
      </c>
      <c r="AS6" s="375" t="s">
        <v>77</v>
      </c>
      <c r="AT6" s="376" t="s">
        <v>78</v>
      </c>
      <c r="AU6" s="260"/>
      <c r="AV6" s="374" t="s">
        <v>76</v>
      </c>
      <c r="AW6" s="375" t="s">
        <v>77</v>
      </c>
      <c r="AX6" s="376" t="s">
        <v>78</v>
      </c>
      <c r="AY6" s="260"/>
      <c r="AZ6" s="374" t="s">
        <v>76</v>
      </c>
      <c r="BA6" s="375" t="s">
        <v>77</v>
      </c>
      <c r="BB6" s="376" t="s">
        <v>78</v>
      </c>
      <c r="BC6" s="260"/>
      <c r="BD6" s="374" t="s">
        <v>76</v>
      </c>
      <c r="BE6" s="375" t="s">
        <v>77</v>
      </c>
      <c r="BF6" s="376" t="s">
        <v>78</v>
      </c>
    </row>
    <row r="7" spans="2:87" ht="16.5" customHeight="1">
      <c r="B7" s="588"/>
      <c r="C7" s="589"/>
      <c r="D7" s="590"/>
      <c r="E7" s="564"/>
      <c r="F7" s="548" t="s">
        <v>26</v>
      </c>
      <c r="G7" s="548"/>
      <c r="H7" s="548"/>
      <c r="I7" s="548"/>
      <c r="J7" s="548"/>
      <c r="K7" s="548"/>
      <c r="L7" s="548"/>
      <c r="M7" s="548"/>
      <c r="N7" s="548"/>
      <c r="O7" s="548"/>
      <c r="P7" s="548"/>
      <c r="Q7" s="548"/>
      <c r="R7" s="548"/>
      <c r="S7" s="548"/>
      <c r="T7" s="548"/>
      <c r="U7" s="548"/>
      <c r="V7" s="548"/>
      <c r="W7" s="548"/>
      <c r="X7" s="548"/>
      <c r="Y7" s="548"/>
      <c r="Z7" s="548"/>
      <c r="AA7" s="548"/>
      <c r="AB7" s="548"/>
      <c r="AC7" s="548"/>
      <c r="AD7" s="548"/>
      <c r="AE7" s="548"/>
      <c r="AF7" s="548"/>
      <c r="AG7" s="548"/>
      <c r="AH7" s="548"/>
      <c r="AI7" s="548"/>
      <c r="AJ7" s="548"/>
      <c r="AK7" s="548"/>
      <c r="AL7" s="548"/>
      <c r="AM7" s="548"/>
      <c r="AN7" s="548"/>
      <c r="AO7" s="548"/>
      <c r="AP7" s="548"/>
      <c r="AQ7" s="548"/>
      <c r="AR7" s="548"/>
      <c r="AS7" s="548"/>
      <c r="AT7" s="548"/>
      <c r="AU7" s="548"/>
      <c r="AV7" s="548"/>
      <c r="AW7" s="548"/>
      <c r="AX7" s="548"/>
      <c r="AY7" s="548"/>
      <c r="AZ7" s="548"/>
      <c r="BA7" s="548"/>
      <c r="BB7" s="548"/>
      <c r="BC7" s="548"/>
      <c r="BD7" s="548"/>
      <c r="BE7" s="548"/>
      <c r="BF7" s="548"/>
      <c r="BG7" s="299"/>
      <c r="BH7" s="299"/>
      <c r="BI7" s="299"/>
      <c r="BJ7" s="299"/>
      <c r="BK7" s="299"/>
      <c r="BL7" s="299"/>
      <c r="BM7" s="299"/>
      <c r="BN7" s="299"/>
      <c r="BO7" s="299"/>
      <c r="BP7" s="299"/>
      <c r="BQ7" s="299"/>
      <c r="BR7" s="299"/>
      <c r="BS7" s="299"/>
      <c r="BT7" s="299"/>
      <c r="BU7" s="299"/>
      <c r="BV7" s="299"/>
      <c r="BW7" s="299"/>
      <c r="BX7" s="299"/>
      <c r="BY7" s="299"/>
      <c r="BZ7" s="299"/>
      <c r="CA7" s="299"/>
      <c r="CB7" s="299"/>
      <c r="CC7" s="299"/>
      <c r="CD7" s="299"/>
      <c r="CE7" s="299"/>
      <c r="CF7" s="299"/>
      <c r="CG7" s="299"/>
      <c r="CH7" s="299"/>
      <c r="CI7" s="299"/>
    </row>
    <row r="8" spans="2:62" ht="27.75" customHeight="1">
      <c r="B8" s="560" t="s">
        <v>79</v>
      </c>
      <c r="C8" s="561"/>
      <c r="D8" s="562"/>
      <c r="E8" s="564"/>
      <c r="F8" s="399">
        <v>194838</v>
      </c>
      <c r="G8" s="400">
        <v>158025</v>
      </c>
      <c r="H8" s="401">
        <v>36813</v>
      </c>
      <c r="I8" s="36"/>
      <c r="J8" s="402">
        <v>191397</v>
      </c>
      <c r="K8" s="400">
        <v>154506</v>
      </c>
      <c r="L8" s="401">
        <v>36890</v>
      </c>
      <c r="M8" s="36"/>
      <c r="N8" s="402">
        <v>220161</v>
      </c>
      <c r="O8" s="400">
        <f>25458+146915</f>
        <v>172373</v>
      </c>
      <c r="P8" s="401">
        <v>47485</v>
      </c>
      <c r="Q8" s="36"/>
      <c r="R8" s="399">
        <v>232057</v>
      </c>
      <c r="S8" s="403">
        <v>177626</v>
      </c>
      <c r="T8" s="404">
        <v>54431</v>
      </c>
      <c r="U8" s="36"/>
      <c r="V8" s="399">
        <v>244539</v>
      </c>
      <c r="W8" s="400">
        <v>182661</v>
      </c>
      <c r="X8" s="404">
        <v>61859</v>
      </c>
      <c r="Y8" s="36"/>
      <c r="Z8" s="399">
        <v>250450</v>
      </c>
      <c r="AA8" s="400">
        <v>186253</v>
      </c>
      <c r="AB8" s="404">
        <v>63922</v>
      </c>
      <c r="AC8" s="36"/>
      <c r="AD8" s="405">
        <v>226287</v>
      </c>
      <c r="AE8" s="406">
        <v>163117</v>
      </c>
      <c r="AF8" s="407">
        <v>63073</v>
      </c>
      <c r="AG8" s="245"/>
      <c r="AH8" s="405">
        <v>230887</v>
      </c>
      <c r="AI8" s="406">
        <v>163827</v>
      </c>
      <c r="AJ8" s="407">
        <v>66989</v>
      </c>
      <c r="AK8" s="246"/>
      <c r="AL8" s="257">
        <v>227119</v>
      </c>
      <c r="AM8" s="258">
        <v>159943</v>
      </c>
      <c r="AN8" s="259">
        <v>66609</v>
      </c>
      <c r="AO8" s="280"/>
      <c r="AP8" s="280"/>
      <c r="AQ8" s="260"/>
      <c r="AR8" s="257">
        <v>230647</v>
      </c>
      <c r="AS8" s="258">
        <v>154743</v>
      </c>
      <c r="AT8" s="259">
        <v>75891</v>
      </c>
      <c r="AU8" s="260"/>
      <c r="AV8" s="257">
        <v>234774</v>
      </c>
      <c r="AW8" s="258">
        <v>157614</v>
      </c>
      <c r="AX8" s="259">
        <v>77160</v>
      </c>
      <c r="AY8" s="260"/>
      <c r="AZ8" s="257">
        <v>239197</v>
      </c>
      <c r="BA8" s="258">
        <v>158932</v>
      </c>
      <c r="BB8" s="259">
        <v>80264</v>
      </c>
      <c r="BC8" s="260"/>
      <c r="BD8" s="257">
        <v>229698.15</v>
      </c>
      <c r="BE8" s="258">
        <v>140169</v>
      </c>
      <c r="BF8" s="259">
        <v>89529</v>
      </c>
      <c r="BG8" s="304"/>
      <c r="BH8" s="304"/>
      <c r="BI8" s="304"/>
      <c r="BJ8" s="7"/>
    </row>
    <row r="9" spans="2:62" ht="15" customHeight="1">
      <c r="B9" s="553" t="s">
        <v>80</v>
      </c>
      <c r="C9" s="554"/>
      <c r="D9" s="555"/>
      <c r="E9" s="564"/>
      <c r="F9" s="198"/>
      <c r="G9" s="47"/>
      <c r="H9" s="48"/>
      <c r="I9" s="36"/>
      <c r="J9" s="49"/>
      <c r="K9" s="47"/>
      <c r="L9" s="50"/>
      <c r="M9" s="36"/>
      <c r="N9" s="51"/>
      <c r="O9" s="47"/>
      <c r="P9" s="52"/>
      <c r="Q9" s="36"/>
      <c r="R9" s="53"/>
      <c r="S9" s="174"/>
      <c r="T9" s="51"/>
      <c r="U9" s="36"/>
      <c r="V9" s="53"/>
      <c r="W9" s="47"/>
      <c r="X9" s="51"/>
      <c r="Y9" s="36"/>
      <c r="Z9" s="53"/>
      <c r="AA9" s="47"/>
      <c r="AB9" s="51"/>
      <c r="AC9" s="36"/>
      <c r="AD9" s="228"/>
      <c r="AE9" s="229"/>
      <c r="AF9" s="235"/>
      <c r="AG9" s="245"/>
      <c r="AH9" s="209"/>
      <c r="AI9" s="229"/>
      <c r="AJ9" s="235"/>
      <c r="AK9" s="246"/>
      <c r="AL9" s="261"/>
      <c r="AM9" s="262"/>
      <c r="AN9" s="263"/>
      <c r="AO9" s="280"/>
      <c r="AP9" s="280"/>
      <c r="AQ9" s="260"/>
      <c r="AR9" s="281"/>
      <c r="AS9" s="281"/>
      <c r="AT9" s="281"/>
      <c r="AU9" s="260"/>
      <c r="AV9" s="281"/>
      <c r="AW9" s="281"/>
      <c r="AX9" s="281"/>
      <c r="AY9" s="260"/>
      <c r="AZ9" s="281"/>
      <c r="BA9" s="281"/>
      <c r="BB9" s="281"/>
      <c r="BC9" s="260"/>
      <c r="BD9" s="281"/>
      <c r="BE9" s="281"/>
      <c r="BF9" s="281"/>
      <c r="BG9" s="306"/>
      <c r="BH9" s="306"/>
      <c r="BI9" s="306"/>
      <c r="BJ9" s="7"/>
    </row>
    <row r="10" spans="2:62" ht="27.75" customHeight="1">
      <c r="B10" s="38"/>
      <c r="C10" s="594" t="s">
        <v>81</v>
      </c>
      <c r="D10" s="577"/>
      <c r="E10" s="564"/>
      <c r="F10" s="199">
        <v>27270</v>
      </c>
      <c r="G10" s="55">
        <v>24382</v>
      </c>
      <c r="H10" s="56">
        <v>2888</v>
      </c>
      <c r="I10" s="36"/>
      <c r="J10" s="54">
        <v>27308</v>
      </c>
      <c r="K10" s="55">
        <v>24426</v>
      </c>
      <c r="L10" s="56">
        <v>2882</v>
      </c>
      <c r="M10" s="36"/>
      <c r="N10" s="54">
        <v>29686</v>
      </c>
      <c r="O10" s="55">
        <v>25457</v>
      </c>
      <c r="P10" s="56">
        <v>4244</v>
      </c>
      <c r="Q10" s="36"/>
      <c r="R10" s="54">
        <v>31037</v>
      </c>
      <c r="S10" s="194">
        <v>25873</v>
      </c>
      <c r="T10" s="57">
        <v>5079</v>
      </c>
      <c r="U10" s="36"/>
      <c r="V10" s="54">
        <v>32531</v>
      </c>
      <c r="W10" s="55">
        <v>26512</v>
      </c>
      <c r="X10" s="57">
        <v>6019</v>
      </c>
      <c r="Y10" s="36"/>
      <c r="Z10" s="54">
        <v>35282</v>
      </c>
      <c r="AA10" s="55">
        <v>28429</v>
      </c>
      <c r="AB10" s="57">
        <v>6811</v>
      </c>
      <c r="AC10" s="36"/>
      <c r="AD10" s="226">
        <v>37381</v>
      </c>
      <c r="AE10" s="230">
        <v>29214</v>
      </c>
      <c r="AF10" s="236">
        <v>8155</v>
      </c>
      <c r="AG10" s="245"/>
      <c r="AH10" s="226">
        <v>40596</v>
      </c>
      <c r="AI10" s="230">
        <v>31397</v>
      </c>
      <c r="AJ10" s="236">
        <v>9196</v>
      </c>
      <c r="AK10" s="246"/>
      <c r="AL10" s="264">
        <v>43939</v>
      </c>
      <c r="AM10" s="265">
        <v>34124</v>
      </c>
      <c r="AN10" s="266">
        <v>9642</v>
      </c>
      <c r="AO10" s="280"/>
      <c r="AP10" s="280"/>
      <c r="AQ10" s="260"/>
      <c r="AR10" s="257">
        <v>47751</v>
      </c>
      <c r="AS10" s="258">
        <v>35921</v>
      </c>
      <c r="AT10" s="259">
        <v>11828</v>
      </c>
      <c r="AU10" s="260"/>
      <c r="AV10" s="257">
        <v>51045</v>
      </c>
      <c r="AW10" s="258">
        <v>38035</v>
      </c>
      <c r="AX10" s="259">
        <v>13011</v>
      </c>
      <c r="AY10" s="260"/>
      <c r="AZ10" s="257">
        <v>54281.15</v>
      </c>
      <c r="BA10" s="258">
        <v>40194</v>
      </c>
      <c r="BB10" s="259">
        <v>14087</v>
      </c>
      <c r="BC10" s="260"/>
      <c r="BD10" s="257">
        <v>57095</v>
      </c>
      <c r="BE10" s="258">
        <v>40678</v>
      </c>
      <c r="BF10" s="259">
        <v>16417</v>
      </c>
      <c r="BG10" s="304"/>
      <c r="BH10" s="304"/>
      <c r="BI10" s="304"/>
      <c r="BJ10" s="7"/>
    </row>
    <row r="11" spans="2:62" ht="9.75" customHeight="1">
      <c r="B11" s="557"/>
      <c r="C11" s="558"/>
      <c r="D11" s="559"/>
      <c r="E11" s="564"/>
      <c r="F11" s="47"/>
      <c r="G11" s="47"/>
      <c r="H11" s="48"/>
      <c r="I11" s="36"/>
      <c r="J11" s="49"/>
      <c r="K11" s="47"/>
      <c r="L11" s="48"/>
      <c r="M11" s="36"/>
      <c r="N11" s="49"/>
      <c r="O11" s="47"/>
      <c r="P11" s="48"/>
      <c r="Q11" s="36"/>
      <c r="R11" s="47"/>
      <c r="S11" s="174"/>
      <c r="T11" s="47"/>
      <c r="U11" s="36"/>
      <c r="V11" s="47"/>
      <c r="W11" s="47"/>
      <c r="X11" s="47"/>
      <c r="Y11" s="36"/>
      <c r="Z11" s="47"/>
      <c r="AA11" s="47"/>
      <c r="AB11" s="47"/>
      <c r="AC11" s="36"/>
      <c r="AD11" s="251"/>
      <c r="AE11" s="229"/>
      <c r="AF11" s="229"/>
      <c r="AG11" s="245"/>
      <c r="AH11" s="210"/>
      <c r="AI11" s="229"/>
      <c r="AJ11" s="229"/>
      <c r="AK11" s="246"/>
      <c r="AL11" s="262"/>
      <c r="AM11" s="262"/>
      <c r="AN11" s="262"/>
      <c r="AO11" s="280"/>
      <c r="AP11" s="280"/>
      <c r="AQ11" s="260"/>
      <c r="AR11" s="281"/>
      <c r="AS11" s="281"/>
      <c r="AT11" s="281"/>
      <c r="AU11" s="260"/>
      <c r="AV11" s="281"/>
      <c r="AW11" s="281"/>
      <c r="AX11" s="281"/>
      <c r="AY11" s="260"/>
      <c r="AZ11" s="281"/>
      <c r="BA11" s="281"/>
      <c r="BB11" s="281"/>
      <c r="BC11" s="260"/>
      <c r="BD11" s="281"/>
      <c r="BE11" s="281"/>
      <c r="BF11" s="281"/>
      <c r="BG11" s="306"/>
      <c r="BH11" s="306"/>
      <c r="BI11" s="306"/>
      <c r="BJ11" s="7"/>
    </row>
    <row r="12" spans="2:62" ht="27.75" customHeight="1">
      <c r="B12" s="39"/>
      <c r="C12" s="566" t="s">
        <v>82</v>
      </c>
      <c r="D12" s="567"/>
      <c r="E12" s="564"/>
      <c r="F12" s="199">
        <v>7935</v>
      </c>
      <c r="G12" s="55">
        <v>5998</v>
      </c>
      <c r="H12" s="56">
        <v>1936</v>
      </c>
      <c r="I12" s="36"/>
      <c r="J12" s="54">
        <v>8103</v>
      </c>
      <c r="K12" s="55">
        <v>6202</v>
      </c>
      <c r="L12" s="56">
        <v>1902</v>
      </c>
      <c r="M12" s="36"/>
      <c r="N12" s="54">
        <v>8969</v>
      </c>
      <c r="O12" s="55">
        <f>4053+2285</f>
        <v>6338</v>
      </c>
      <c r="P12" s="56">
        <v>2651</v>
      </c>
      <c r="Q12" s="36"/>
      <c r="R12" s="54">
        <v>9586</v>
      </c>
      <c r="S12" s="194">
        <v>6576</v>
      </c>
      <c r="T12" s="57">
        <v>3011</v>
      </c>
      <c r="U12" s="36"/>
      <c r="V12" s="54">
        <v>10195</v>
      </c>
      <c r="W12" s="55">
        <v>6630</v>
      </c>
      <c r="X12" s="57">
        <v>3565</v>
      </c>
      <c r="Y12" s="36"/>
      <c r="Z12" s="54">
        <v>10820</v>
      </c>
      <c r="AA12" s="55">
        <v>7022</v>
      </c>
      <c r="AB12" s="57">
        <v>3795</v>
      </c>
      <c r="AC12" s="36"/>
      <c r="AD12" s="226">
        <v>12598</v>
      </c>
      <c r="AE12" s="230">
        <v>8163</v>
      </c>
      <c r="AF12" s="236">
        <v>4430</v>
      </c>
      <c r="AG12" s="245"/>
      <c r="AH12" s="226">
        <v>13446</v>
      </c>
      <c r="AI12" s="230">
        <v>8798</v>
      </c>
      <c r="AJ12" s="236">
        <v>4648</v>
      </c>
      <c r="AK12" s="246"/>
      <c r="AL12" s="264">
        <v>14072</v>
      </c>
      <c r="AM12" s="267">
        <v>9086</v>
      </c>
      <c r="AN12" s="266">
        <v>4905</v>
      </c>
      <c r="AO12" s="280"/>
      <c r="AP12" s="280"/>
      <c r="AQ12" s="260"/>
      <c r="AR12" s="257">
        <v>15070</v>
      </c>
      <c r="AS12" s="258">
        <v>9418</v>
      </c>
      <c r="AT12" s="259">
        <v>5652</v>
      </c>
      <c r="AU12" s="260"/>
      <c r="AV12" s="257">
        <v>15753</v>
      </c>
      <c r="AW12" s="258">
        <v>9431</v>
      </c>
      <c r="AX12" s="259">
        <v>6322</v>
      </c>
      <c r="AY12" s="260"/>
      <c r="AZ12" s="257">
        <v>16602</v>
      </c>
      <c r="BA12" s="258">
        <v>9858</v>
      </c>
      <c r="BB12" s="259">
        <v>6744</v>
      </c>
      <c r="BC12" s="260"/>
      <c r="BD12" s="257">
        <v>17083</v>
      </c>
      <c r="BE12" s="258">
        <v>9553</v>
      </c>
      <c r="BF12" s="259">
        <v>7530</v>
      </c>
      <c r="BG12" s="304"/>
      <c r="BH12" s="304"/>
      <c r="BI12" s="304"/>
      <c r="BJ12" s="7"/>
    </row>
    <row r="13" spans="2:62" ht="27.75" customHeight="1" thickBot="1">
      <c r="B13" s="40"/>
      <c r="C13" s="41"/>
      <c r="D13" s="42" t="s">
        <v>83</v>
      </c>
      <c r="E13" s="564"/>
      <c r="F13" s="47">
        <v>3199</v>
      </c>
      <c r="G13" s="47">
        <v>2318</v>
      </c>
      <c r="H13" s="48">
        <v>881</v>
      </c>
      <c r="I13" s="36"/>
      <c r="J13" s="49">
        <v>3184</v>
      </c>
      <c r="K13" s="47">
        <v>2371</v>
      </c>
      <c r="L13" s="48">
        <v>813</v>
      </c>
      <c r="M13" s="36"/>
      <c r="N13" s="49">
        <v>3376</v>
      </c>
      <c r="O13" s="47">
        <v>2285</v>
      </c>
      <c r="P13" s="48">
        <v>1095</v>
      </c>
      <c r="Q13" s="36"/>
      <c r="R13" s="49">
        <v>3489</v>
      </c>
      <c r="S13" s="174">
        <v>2296</v>
      </c>
      <c r="T13" s="47">
        <v>1193</v>
      </c>
      <c r="U13" s="36"/>
      <c r="V13" s="49">
        <v>3709</v>
      </c>
      <c r="W13" s="47">
        <v>2319</v>
      </c>
      <c r="X13" s="47">
        <v>1392</v>
      </c>
      <c r="Y13" s="36"/>
      <c r="Z13" s="49">
        <v>3949</v>
      </c>
      <c r="AA13" s="47">
        <v>2458</v>
      </c>
      <c r="AB13" s="47">
        <v>1491</v>
      </c>
      <c r="AC13" s="36"/>
      <c r="AD13" s="251">
        <v>4517</v>
      </c>
      <c r="AE13" s="229">
        <v>2844</v>
      </c>
      <c r="AF13" s="229">
        <v>1671</v>
      </c>
      <c r="AG13" s="245"/>
      <c r="AH13" s="227">
        <v>4774</v>
      </c>
      <c r="AI13" s="229">
        <v>3063.76</v>
      </c>
      <c r="AJ13" s="283">
        <v>1710</v>
      </c>
      <c r="AK13" s="246"/>
      <c r="AL13" s="268">
        <v>5052</v>
      </c>
      <c r="AM13" s="262">
        <v>3211.58</v>
      </c>
      <c r="AN13" s="262">
        <v>1824.295</v>
      </c>
      <c r="AO13" s="280"/>
      <c r="AP13" s="280"/>
      <c r="AQ13" s="260"/>
      <c r="AR13" s="262">
        <v>5526</v>
      </c>
      <c r="AS13" s="262">
        <v>3368.22</v>
      </c>
      <c r="AT13" s="262">
        <v>2158</v>
      </c>
      <c r="AU13" s="260"/>
      <c r="AV13" s="262">
        <v>5876</v>
      </c>
      <c r="AW13" s="262">
        <v>3335</v>
      </c>
      <c r="AX13" s="262">
        <v>2540</v>
      </c>
      <c r="AY13" s="260"/>
      <c r="AZ13" s="422">
        <v>6179</v>
      </c>
      <c r="BA13" s="262">
        <v>3481</v>
      </c>
      <c r="BB13" s="262">
        <v>2698</v>
      </c>
      <c r="BC13" s="260"/>
      <c r="BD13" s="262">
        <v>6454</v>
      </c>
      <c r="BE13" s="262">
        <v>3440</v>
      </c>
      <c r="BF13" s="262">
        <v>3013</v>
      </c>
      <c r="BG13" s="304"/>
      <c r="BH13" s="304"/>
      <c r="BI13" s="304"/>
      <c r="BJ13" s="7"/>
    </row>
    <row r="14" spans="2:62" ht="27.75" customHeight="1">
      <c r="B14" s="39"/>
      <c r="C14" s="566" t="s">
        <v>84</v>
      </c>
      <c r="D14" s="567"/>
      <c r="E14" s="564"/>
      <c r="F14" s="199">
        <v>72356</v>
      </c>
      <c r="G14" s="55">
        <v>60040</v>
      </c>
      <c r="H14" s="56">
        <v>12316</v>
      </c>
      <c r="I14" s="36"/>
      <c r="J14" s="54">
        <v>73228</v>
      </c>
      <c r="K14" s="55">
        <v>60332</v>
      </c>
      <c r="L14" s="56">
        <v>12896</v>
      </c>
      <c r="M14" s="36"/>
      <c r="N14" s="54">
        <v>89463</v>
      </c>
      <c r="O14" s="55">
        <f>58895+12262</f>
        <v>71157</v>
      </c>
      <c r="P14" s="56">
        <v>18195</v>
      </c>
      <c r="Q14" s="36"/>
      <c r="R14" s="54">
        <v>97616</v>
      </c>
      <c r="S14" s="194">
        <v>75503</v>
      </c>
      <c r="T14" s="57">
        <v>22099</v>
      </c>
      <c r="U14" s="36"/>
      <c r="V14" s="54">
        <v>107439</v>
      </c>
      <c r="W14" s="55">
        <v>81269</v>
      </c>
      <c r="X14" s="57">
        <v>26155</v>
      </c>
      <c r="Y14" s="36"/>
      <c r="Z14" s="54">
        <v>115788</v>
      </c>
      <c r="AA14" s="55">
        <v>87343</v>
      </c>
      <c r="AB14" s="57">
        <v>28254</v>
      </c>
      <c r="AC14" s="36"/>
      <c r="AD14" s="226">
        <v>109067</v>
      </c>
      <c r="AE14" s="230">
        <v>80813</v>
      </c>
      <c r="AF14" s="236">
        <v>28228</v>
      </c>
      <c r="AG14" s="245"/>
      <c r="AH14" s="226">
        <v>118130</v>
      </c>
      <c r="AI14" s="230">
        <v>86466</v>
      </c>
      <c r="AJ14" s="284">
        <v>31628</v>
      </c>
      <c r="AK14" s="246"/>
      <c r="AL14" s="264">
        <v>126628</v>
      </c>
      <c r="AM14" s="267">
        <v>94091</v>
      </c>
      <c r="AN14" s="269">
        <v>32097</v>
      </c>
      <c r="AO14" s="280"/>
      <c r="AP14" s="280"/>
      <c r="AQ14" s="260"/>
      <c r="AR14" s="257">
        <v>134120</v>
      </c>
      <c r="AS14" s="258">
        <v>97103</v>
      </c>
      <c r="AT14" s="259">
        <v>37010</v>
      </c>
      <c r="AU14" s="260"/>
      <c r="AV14" s="257">
        <v>141981</v>
      </c>
      <c r="AW14" s="258">
        <v>103508</v>
      </c>
      <c r="AX14" s="259">
        <v>38473</v>
      </c>
      <c r="AY14" s="260"/>
      <c r="AZ14" s="257">
        <v>148191</v>
      </c>
      <c r="BA14" s="258">
        <v>107005</v>
      </c>
      <c r="BB14" s="259">
        <v>41186</v>
      </c>
      <c r="BC14" s="260"/>
      <c r="BD14" s="257">
        <v>143049</v>
      </c>
      <c r="BE14" s="258">
        <v>95068</v>
      </c>
      <c r="BF14" s="259">
        <v>47981</v>
      </c>
      <c r="BG14" s="304"/>
      <c r="BH14" s="304"/>
      <c r="BI14" s="304"/>
      <c r="BJ14" s="7"/>
    </row>
    <row r="15" spans="2:62" ht="27.75" customHeight="1" thickBot="1">
      <c r="B15" s="40"/>
      <c r="C15" s="41"/>
      <c r="D15" s="42" t="s">
        <v>83</v>
      </c>
      <c r="E15" s="564"/>
      <c r="F15" s="47">
        <v>12829</v>
      </c>
      <c r="G15" s="47">
        <v>11455</v>
      </c>
      <c r="H15" s="48">
        <v>1374</v>
      </c>
      <c r="I15" s="36"/>
      <c r="J15" s="49">
        <v>13104</v>
      </c>
      <c r="K15" s="47">
        <v>11679</v>
      </c>
      <c r="L15" s="48">
        <v>1426</v>
      </c>
      <c r="M15" s="36"/>
      <c r="N15" s="49">
        <v>14352</v>
      </c>
      <c r="O15" s="47">
        <v>12262</v>
      </c>
      <c r="P15" s="48">
        <v>2097</v>
      </c>
      <c r="Q15" s="36"/>
      <c r="R15" s="49">
        <v>15349</v>
      </c>
      <c r="S15" s="174">
        <v>12693</v>
      </c>
      <c r="T15" s="47">
        <v>2604</v>
      </c>
      <c r="U15" s="36"/>
      <c r="V15" s="49">
        <v>16501</v>
      </c>
      <c r="W15" s="47">
        <v>13297</v>
      </c>
      <c r="X15" s="47">
        <v>3203</v>
      </c>
      <c r="Y15" s="36"/>
      <c r="Z15" s="49">
        <v>18850</v>
      </c>
      <c r="AA15" s="47">
        <v>15112</v>
      </c>
      <c r="AB15" s="47">
        <v>3717</v>
      </c>
      <c r="AC15" s="36"/>
      <c r="AD15" s="251">
        <v>22486</v>
      </c>
      <c r="AE15" s="229">
        <v>17810</v>
      </c>
      <c r="AF15" s="229">
        <v>4670</v>
      </c>
      <c r="AG15" s="245"/>
      <c r="AH15" s="227">
        <v>25258</v>
      </c>
      <c r="AI15" s="229">
        <v>19781</v>
      </c>
      <c r="AJ15" s="285">
        <v>5476</v>
      </c>
      <c r="AK15" s="246"/>
      <c r="AL15" s="268">
        <v>28527</v>
      </c>
      <c r="AM15" s="262">
        <v>22559</v>
      </c>
      <c r="AN15" s="270">
        <v>5815</v>
      </c>
      <c r="AO15" s="280"/>
      <c r="AP15" s="280"/>
      <c r="AQ15" s="260"/>
      <c r="AR15" s="262">
        <v>31605.17</v>
      </c>
      <c r="AS15" s="262">
        <v>24470</v>
      </c>
      <c r="AT15" s="262">
        <v>7133</v>
      </c>
      <c r="AU15" s="260"/>
      <c r="AV15" s="262">
        <v>34269</v>
      </c>
      <c r="AW15" s="262">
        <v>26460</v>
      </c>
      <c r="AX15" s="262">
        <v>7809</v>
      </c>
      <c r="AY15" s="260"/>
      <c r="AZ15" s="422">
        <v>36849</v>
      </c>
      <c r="BA15" s="262">
        <v>28242</v>
      </c>
      <c r="BB15" s="262">
        <v>8607</v>
      </c>
      <c r="BC15" s="260"/>
      <c r="BD15" s="262">
        <v>39500</v>
      </c>
      <c r="BE15" s="262">
        <v>29258</v>
      </c>
      <c r="BF15" s="262">
        <v>10242.125</v>
      </c>
      <c r="BG15" s="304"/>
      <c r="BH15" s="304"/>
      <c r="BI15" s="304"/>
      <c r="BJ15" s="7"/>
    </row>
    <row r="16" spans="2:62" ht="27.75" customHeight="1">
      <c r="B16" s="39"/>
      <c r="C16" s="566" t="s">
        <v>85</v>
      </c>
      <c r="D16" s="567"/>
      <c r="E16" s="564"/>
      <c r="F16" s="199">
        <v>114547</v>
      </c>
      <c r="G16" s="55">
        <v>91987</v>
      </c>
      <c r="H16" s="56">
        <v>22560</v>
      </c>
      <c r="I16" s="36"/>
      <c r="J16" s="54">
        <v>110065</v>
      </c>
      <c r="K16" s="55">
        <v>87972</v>
      </c>
      <c r="L16" s="56">
        <v>22092</v>
      </c>
      <c r="M16" s="36"/>
      <c r="N16" s="54">
        <v>121729</v>
      </c>
      <c r="O16" s="55">
        <f>83968+10910</f>
        <v>94878</v>
      </c>
      <c r="P16" s="56">
        <v>26639</v>
      </c>
      <c r="Q16" s="36"/>
      <c r="R16" s="54">
        <v>124854</v>
      </c>
      <c r="S16" s="194">
        <v>95547</v>
      </c>
      <c r="T16" s="57">
        <v>29321</v>
      </c>
      <c r="U16" s="36"/>
      <c r="V16" s="54">
        <v>126906</v>
      </c>
      <c r="W16" s="55">
        <v>94762</v>
      </c>
      <c r="X16" s="57">
        <v>32139</v>
      </c>
      <c r="Y16" s="36"/>
      <c r="Z16" s="54">
        <v>123841.77</v>
      </c>
      <c r="AA16" s="55">
        <v>91888</v>
      </c>
      <c r="AB16" s="57">
        <v>31872.78</v>
      </c>
      <c r="AC16" s="36"/>
      <c r="AD16" s="226">
        <v>104622</v>
      </c>
      <c r="AE16" s="230">
        <v>74141</v>
      </c>
      <c r="AF16" s="236">
        <v>30415</v>
      </c>
      <c r="AG16" s="245"/>
      <c r="AH16" s="226">
        <v>99312</v>
      </c>
      <c r="AI16" s="230">
        <v>68562</v>
      </c>
      <c r="AJ16" s="284">
        <v>30713</v>
      </c>
      <c r="AK16" s="246"/>
      <c r="AL16" s="264">
        <v>86419</v>
      </c>
      <c r="AM16" s="267">
        <v>56766</v>
      </c>
      <c r="AN16" s="269">
        <v>29606</v>
      </c>
      <c r="AO16" s="280"/>
      <c r="AP16" s="280"/>
      <c r="AQ16" s="260"/>
      <c r="AR16" s="257">
        <v>81457.62</v>
      </c>
      <c r="AS16" s="258">
        <v>48223</v>
      </c>
      <c r="AT16" s="259">
        <v>33228</v>
      </c>
      <c r="AU16" s="260"/>
      <c r="AV16" s="257">
        <v>77040</v>
      </c>
      <c r="AW16" s="258">
        <v>44675</v>
      </c>
      <c r="AX16" s="259">
        <v>32365</v>
      </c>
      <c r="AY16" s="260"/>
      <c r="AZ16" s="257">
        <v>74403</v>
      </c>
      <c r="BA16" s="258">
        <v>42069</v>
      </c>
      <c r="BB16" s="259">
        <v>32334</v>
      </c>
      <c r="BC16" s="260"/>
      <c r="BD16" s="257">
        <v>69566</v>
      </c>
      <c r="BE16" s="258">
        <v>35548</v>
      </c>
      <c r="BF16" s="259">
        <v>34018</v>
      </c>
      <c r="BG16" s="304"/>
      <c r="BH16" s="304"/>
      <c r="BI16" s="304"/>
      <c r="BJ16" s="7"/>
    </row>
    <row r="17" spans="2:62" ht="27.75" customHeight="1" thickBot="1">
      <c r="B17" s="40"/>
      <c r="C17" s="43"/>
      <c r="D17" s="42" t="s">
        <v>83</v>
      </c>
      <c r="E17" s="565"/>
      <c r="F17" s="47">
        <v>11241</v>
      </c>
      <c r="G17" s="47">
        <v>10608</v>
      </c>
      <c r="H17" s="48">
        <v>634</v>
      </c>
      <c r="I17" s="58"/>
      <c r="J17" s="49">
        <v>11019</v>
      </c>
      <c r="K17" s="47">
        <v>10376</v>
      </c>
      <c r="L17" s="48">
        <v>643</v>
      </c>
      <c r="M17" s="58"/>
      <c r="N17" s="49">
        <v>11957</v>
      </c>
      <c r="O17" s="47">
        <v>10910</v>
      </c>
      <c r="P17" s="48">
        <v>1052</v>
      </c>
      <c r="Q17" s="58"/>
      <c r="R17" s="49">
        <v>12199</v>
      </c>
      <c r="S17" s="174">
        <v>10884</v>
      </c>
      <c r="T17" s="47">
        <v>1283</v>
      </c>
      <c r="U17" s="58"/>
      <c r="V17" s="49">
        <v>12321</v>
      </c>
      <c r="W17" s="47">
        <v>10896</v>
      </c>
      <c r="X17" s="47">
        <v>1425</v>
      </c>
      <c r="Y17" s="58"/>
      <c r="Z17" s="49">
        <v>12484</v>
      </c>
      <c r="AA17" s="47">
        <v>10860</v>
      </c>
      <c r="AB17" s="47">
        <v>1603</v>
      </c>
      <c r="AC17" s="58"/>
      <c r="AD17" s="251">
        <v>10378</v>
      </c>
      <c r="AE17" s="229">
        <v>8560</v>
      </c>
      <c r="AF17" s="229">
        <v>1815</v>
      </c>
      <c r="AG17" s="247"/>
      <c r="AH17" s="227">
        <v>10564</v>
      </c>
      <c r="AI17" s="229">
        <v>8552</v>
      </c>
      <c r="AJ17" s="283">
        <v>2009.885</v>
      </c>
      <c r="AK17" s="248"/>
      <c r="AL17" s="268">
        <v>10359</v>
      </c>
      <c r="AM17" s="262">
        <v>8354</v>
      </c>
      <c r="AN17" s="270">
        <v>2002.24</v>
      </c>
      <c r="AO17" s="280"/>
      <c r="AP17" s="280"/>
      <c r="AQ17" s="271"/>
      <c r="AR17" s="262">
        <v>10620</v>
      </c>
      <c r="AS17" s="262">
        <v>8082</v>
      </c>
      <c r="AT17" s="262">
        <v>2538.245</v>
      </c>
      <c r="AU17" s="271"/>
      <c r="AV17" s="262">
        <v>10900</v>
      </c>
      <c r="AW17" s="262">
        <v>8240</v>
      </c>
      <c r="AX17" s="262">
        <v>2661</v>
      </c>
      <c r="AY17" s="260"/>
      <c r="AZ17" s="422">
        <v>11253</v>
      </c>
      <c r="BA17" s="262">
        <v>8471</v>
      </c>
      <c r="BB17" s="262">
        <v>2781</v>
      </c>
      <c r="BC17" s="260"/>
      <c r="BD17" s="262">
        <v>11141</v>
      </c>
      <c r="BE17" s="262">
        <v>7979</v>
      </c>
      <c r="BF17" s="262">
        <v>3162</v>
      </c>
      <c r="BG17" s="304"/>
      <c r="BH17" s="304"/>
      <c r="BI17" s="304"/>
      <c r="BJ17" s="7"/>
    </row>
    <row r="18" spans="26:62" ht="15" customHeight="1">
      <c r="Z18" s="250"/>
      <c r="AA18" s="250"/>
      <c r="AB18" s="46"/>
      <c r="AD18" s="244"/>
      <c r="AE18" s="238"/>
      <c r="AF18" s="244"/>
      <c r="AG18" s="238"/>
      <c r="AH18" s="280"/>
      <c r="AI18" s="280"/>
      <c r="AJ18" s="280"/>
      <c r="AK18" s="280"/>
      <c r="AL18" s="311"/>
      <c r="AM18" s="311"/>
      <c r="AN18" s="311"/>
      <c r="AO18" s="280"/>
      <c r="AP18" s="280"/>
      <c r="AQ18" s="280"/>
      <c r="AR18" s="311"/>
      <c r="AS18" s="311"/>
      <c r="AT18" s="311"/>
      <c r="AU18" s="280"/>
      <c r="AV18" s="311"/>
      <c r="AW18" s="311"/>
      <c r="AX18" s="311"/>
      <c r="AY18" s="311"/>
      <c r="AZ18" s="311"/>
      <c r="BA18" s="311"/>
      <c r="BB18" s="7"/>
      <c r="BC18" s="311"/>
      <c r="BD18" s="311"/>
      <c r="BE18" s="311"/>
      <c r="BF18" s="311"/>
      <c r="BG18" s="7"/>
      <c r="BH18" s="7"/>
      <c r="BI18" s="7"/>
      <c r="BJ18" s="7"/>
    </row>
    <row r="19" spans="2:62" ht="15" customHeight="1">
      <c r="B19" s="552" t="s">
        <v>92</v>
      </c>
      <c r="C19" s="552"/>
      <c r="D19" s="552"/>
      <c r="E19" s="552"/>
      <c r="F19" s="552"/>
      <c r="G19" s="552"/>
      <c r="H19" s="552"/>
      <c r="I19" s="552"/>
      <c r="J19" s="552"/>
      <c r="K19" s="552"/>
      <c r="L19" s="552"/>
      <c r="M19" s="552"/>
      <c r="N19" s="552"/>
      <c r="O19" s="552"/>
      <c r="P19" s="552"/>
      <c r="Q19" s="552"/>
      <c r="R19" s="552"/>
      <c r="S19" s="552"/>
      <c r="T19" s="552"/>
      <c r="U19" s="552"/>
      <c r="V19" s="552"/>
      <c r="W19" s="552"/>
      <c r="X19" s="552"/>
      <c r="Y19" s="552"/>
      <c r="Z19" s="552"/>
      <c r="AA19" s="552"/>
      <c r="AB19" s="552"/>
      <c r="AC19" s="552"/>
      <c r="AD19" s="552"/>
      <c r="AE19" s="552"/>
      <c r="AF19" s="552"/>
      <c r="AH19" s="311"/>
      <c r="AI19" s="311"/>
      <c r="AJ19" s="311"/>
      <c r="AK19" s="286"/>
      <c r="AL19" s="311"/>
      <c r="AM19" s="311"/>
      <c r="AN19" s="311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7"/>
      <c r="BH19" s="7"/>
      <c r="BI19" s="7"/>
      <c r="BJ19" s="7"/>
    </row>
    <row r="20" spans="2:62" ht="15" customHeight="1">
      <c r="B20" s="357"/>
      <c r="C20" s="357"/>
      <c r="D20" s="357"/>
      <c r="E20" s="357"/>
      <c r="F20" s="357"/>
      <c r="G20" s="357"/>
      <c r="H20" s="357"/>
      <c r="I20" s="357"/>
      <c r="J20" s="357"/>
      <c r="K20" s="357"/>
      <c r="L20" s="357"/>
      <c r="M20" s="357"/>
      <c r="N20" s="357"/>
      <c r="O20" s="357"/>
      <c r="P20" s="357"/>
      <c r="Q20" s="357"/>
      <c r="R20" s="357"/>
      <c r="S20" s="357"/>
      <c r="T20" s="357"/>
      <c r="U20" s="357"/>
      <c r="V20" s="357"/>
      <c r="W20" s="357"/>
      <c r="X20" s="357"/>
      <c r="Y20" s="357"/>
      <c r="Z20" s="357"/>
      <c r="AA20" s="357"/>
      <c r="AB20" s="357"/>
      <c r="AC20" s="357"/>
      <c r="AD20" s="357"/>
      <c r="AE20" s="357"/>
      <c r="AF20" s="357"/>
      <c r="AH20" s="311"/>
      <c r="AI20" s="311"/>
      <c r="AJ20" s="311"/>
      <c r="AK20" s="286"/>
      <c r="AL20" s="311"/>
      <c r="AM20" s="311"/>
      <c r="AN20" s="311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311"/>
      <c r="AZ20" s="46"/>
      <c r="BA20" s="46"/>
      <c r="BB20" s="360"/>
      <c r="BC20" s="311"/>
      <c r="BD20" s="46"/>
      <c r="BE20" s="46"/>
      <c r="BF20" s="46"/>
      <c r="BG20" s="7"/>
      <c r="BH20" s="7"/>
      <c r="BI20" s="7"/>
      <c r="BJ20" s="7"/>
    </row>
    <row r="21" spans="2:62" ht="1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7"/>
      <c r="BC21" s="255"/>
      <c r="BD21" s="255"/>
      <c r="BE21" s="255"/>
      <c r="BF21" s="255"/>
      <c r="BG21" s="7"/>
      <c r="BH21" s="7"/>
      <c r="BI21" s="7"/>
      <c r="BJ21" s="7"/>
    </row>
    <row r="22" spans="2:62" s="195" customFormat="1" ht="27.75" customHeight="1">
      <c r="B22" s="581" t="s">
        <v>0</v>
      </c>
      <c r="C22" s="581"/>
      <c r="D22" s="581"/>
      <c r="E22" s="569"/>
      <c r="F22" s="574" t="s">
        <v>72</v>
      </c>
      <c r="G22" s="574"/>
      <c r="H22" s="574"/>
      <c r="I22" s="44"/>
      <c r="J22" s="574" t="s">
        <v>73</v>
      </c>
      <c r="K22" s="574"/>
      <c r="L22" s="574"/>
      <c r="M22" s="44"/>
      <c r="N22" s="574" t="s">
        <v>74</v>
      </c>
      <c r="O22" s="574"/>
      <c r="P22" s="574"/>
      <c r="Q22" s="44"/>
      <c r="R22" s="574" t="s">
        <v>75</v>
      </c>
      <c r="S22" s="574"/>
      <c r="T22" s="574"/>
      <c r="U22" s="44"/>
      <c r="V22" s="574" t="s">
        <v>88</v>
      </c>
      <c r="W22" s="574"/>
      <c r="X22" s="574"/>
      <c r="Y22" s="44"/>
      <c r="Z22" s="574" t="s">
        <v>100</v>
      </c>
      <c r="AA22" s="574"/>
      <c r="AB22" s="574"/>
      <c r="AC22" s="44"/>
      <c r="AD22" s="568" t="s">
        <v>113</v>
      </c>
      <c r="AE22" s="568"/>
      <c r="AF22" s="568"/>
      <c r="AG22" s="225"/>
      <c r="AH22" s="568" t="s">
        <v>125</v>
      </c>
      <c r="AI22" s="568"/>
      <c r="AJ22" s="568"/>
      <c r="AK22" s="35"/>
      <c r="AL22" s="579" t="s">
        <v>138</v>
      </c>
      <c r="AM22" s="550"/>
      <c r="AN22" s="551"/>
      <c r="AO22" s="255"/>
      <c r="AP22" s="255"/>
      <c r="AQ22" s="256"/>
      <c r="AR22" s="549" t="s">
        <v>156</v>
      </c>
      <c r="AS22" s="550"/>
      <c r="AT22" s="551"/>
      <c r="AU22" s="256"/>
      <c r="AV22" s="549" t="s">
        <v>160</v>
      </c>
      <c r="AW22" s="550"/>
      <c r="AX22" s="551"/>
      <c r="AY22" s="260"/>
      <c r="AZ22" s="549" t="s">
        <v>169</v>
      </c>
      <c r="BA22" s="550"/>
      <c r="BB22" s="551"/>
      <c r="BC22" s="260"/>
      <c r="BD22" s="549" t="s">
        <v>195</v>
      </c>
      <c r="BE22" s="550"/>
      <c r="BF22" s="551"/>
      <c r="BG22" s="305"/>
      <c r="BH22" s="305"/>
      <c r="BI22" s="305"/>
      <c r="BJ22" s="309"/>
    </row>
    <row r="23" spans="2:62" s="195" customFormat="1" ht="27.75" customHeight="1">
      <c r="B23" s="581"/>
      <c r="C23" s="581"/>
      <c r="D23" s="581"/>
      <c r="E23" s="570"/>
      <c r="F23" s="368" t="s">
        <v>76</v>
      </c>
      <c r="G23" s="369" t="s">
        <v>77</v>
      </c>
      <c r="H23" s="370" t="s">
        <v>78</v>
      </c>
      <c r="I23" s="35"/>
      <c r="J23" s="368" t="s">
        <v>76</v>
      </c>
      <c r="K23" s="369" t="s">
        <v>77</v>
      </c>
      <c r="L23" s="370" t="s">
        <v>78</v>
      </c>
      <c r="M23" s="35"/>
      <c r="N23" s="368" t="s">
        <v>76</v>
      </c>
      <c r="O23" s="369" t="s">
        <v>77</v>
      </c>
      <c r="P23" s="370" t="s">
        <v>78</v>
      </c>
      <c r="Q23" s="35"/>
      <c r="R23" s="368" t="s">
        <v>76</v>
      </c>
      <c r="S23" s="369" t="s">
        <v>77</v>
      </c>
      <c r="T23" s="370" t="s">
        <v>78</v>
      </c>
      <c r="U23" s="35"/>
      <c r="V23" s="368" t="s">
        <v>76</v>
      </c>
      <c r="W23" s="369" t="s">
        <v>77</v>
      </c>
      <c r="X23" s="370" t="s">
        <v>78</v>
      </c>
      <c r="Y23" s="35"/>
      <c r="Z23" s="368" t="s">
        <v>76</v>
      </c>
      <c r="AA23" s="369" t="s">
        <v>77</v>
      </c>
      <c r="AB23" s="370" t="s">
        <v>78</v>
      </c>
      <c r="AC23" s="35"/>
      <c r="AD23" s="371" t="s">
        <v>76</v>
      </c>
      <c r="AE23" s="372" t="s">
        <v>77</v>
      </c>
      <c r="AF23" s="373" t="s">
        <v>78</v>
      </c>
      <c r="AG23" s="224"/>
      <c r="AH23" s="371" t="s">
        <v>76</v>
      </c>
      <c r="AI23" s="372" t="s">
        <v>77</v>
      </c>
      <c r="AJ23" s="373" t="s">
        <v>78</v>
      </c>
      <c r="AK23" s="36"/>
      <c r="AL23" s="374" t="s">
        <v>76</v>
      </c>
      <c r="AM23" s="375" t="s">
        <v>77</v>
      </c>
      <c r="AN23" s="376" t="s">
        <v>78</v>
      </c>
      <c r="AO23" s="255"/>
      <c r="AP23" s="255"/>
      <c r="AQ23" s="377"/>
      <c r="AR23" s="374" t="s">
        <v>76</v>
      </c>
      <c r="AS23" s="375" t="s">
        <v>77</v>
      </c>
      <c r="AT23" s="376" t="s">
        <v>78</v>
      </c>
      <c r="AU23" s="377"/>
      <c r="AV23" s="374" t="s">
        <v>76</v>
      </c>
      <c r="AW23" s="375" t="s">
        <v>77</v>
      </c>
      <c r="AX23" s="376" t="s">
        <v>78</v>
      </c>
      <c r="AY23" s="260"/>
      <c r="AZ23" s="374" t="s">
        <v>76</v>
      </c>
      <c r="BA23" s="375" t="s">
        <v>77</v>
      </c>
      <c r="BB23" s="376" t="s">
        <v>78</v>
      </c>
      <c r="BC23" s="260"/>
      <c r="BD23" s="374" t="s">
        <v>76</v>
      </c>
      <c r="BE23" s="375" t="s">
        <v>77</v>
      </c>
      <c r="BF23" s="376" t="s">
        <v>78</v>
      </c>
      <c r="BG23" s="308"/>
      <c r="BH23" s="308"/>
      <c r="BI23" s="308"/>
      <c r="BJ23" s="309"/>
    </row>
    <row r="24" spans="2:62" s="195" customFormat="1" ht="15" customHeight="1">
      <c r="B24" s="581"/>
      <c r="C24" s="581"/>
      <c r="D24" s="581"/>
      <c r="E24" s="570"/>
      <c r="F24" s="548" t="s">
        <v>86</v>
      </c>
      <c r="G24" s="548"/>
      <c r="H24" s="548"/>
      <c r="I24" s="548"/>
      <c r="J24" s="548"/>
      <c r="K24" s="548"/>
      <c r="L24" s="548"/>
      <c r="M24" s="548"/>
      <c r="N24" s="548"/>
      <c r="O24" s="548"/>
      <c r="P24" s="548"/>
      <c r="Q24" s="548"/>
      <c r="R24" s="548"/>
      <c r="S24" s="548"/>
      <c r="T24" s="548"/>
      <c r="U24" s="548"/>
      <c r="V24" s="548"/>
      <c r="W24" s="548"/>
      <c r="X24" s="548"/>
      <c r="Y24" s="548"/>
      <c r="Z24" s="548"/>
      <c r="AA24" s="548"/>
      <c r="AB24" s="548"/>
      <c r="AC24" s="548"/>
      <c r="AD24" s="548"/>
      <c r="AE24" s="548"/>
      <c r="AF24" s="548"/>
      <c r="AG24" s="548"/>
      <c r="AH24" s="548"/>
      <c r="AI24" s="548"/>
      <c r="AJ24" s="548"/>
      <c r="AK24" s="548"/>
      <c r="AL24" s="548"/>
      <c r="AM24" s="548"/>
      <c r="AN24" s="548"/>
      <c r="AO24" s="548"/>
      <c r="AP24" s="548"/>
      <c r="AQ24" s="548"/>
      <c r="AR24" s="548"/>
      <c r="AS24" s="548"/>
      <c r="AT24" s="548"/>
      <c r="AU24" s="548"/>
      <c r="AV24" s="548"/>
      <c r="AW24" s="548"/>
      <c r="AX24" s="548"/>
      <c r="AY24" s="548"/>
      <c r="AZ24" s="548"/>
      <c r="BA24" s="548"/>
      <c r="BB24" s="548"/>
      <c r="BC24" s="548"/>
      <c r="BD24" s="548"/>
      <c r="BE24" s="548"/>
      <c r="BF24" s="548"/>
      <c r="BG24" s="305"/>
      <c r="BH24" s="305"/>
      <c r="BI24" s="305"/>
      <c r="BJ24" s="309"/>
    </row>
    <row r="25" spans="2:62" ht="27.75" customHeight="1">
      <c r="B25" s="580" t="s">
        <v>79</v>
      </c>
      <c r="C25" s="580"/>
      <c r="D25" s="580"/>
      <c r="E25" s="570"/>
      <c r="F25" s="378">
        <v>100</v>
      </c>
      <c r="G25" s="379">
        <v>100</v>
      </c>
      <c r="H25" s="380">
        <v>100</v>
      </c>
      <c r="I25" s="381"/>
      <c r="J25" s="378">
        <v>100</v>
      </c>
      <c r="K25" s="379">
        <v>100</v>
      </c>
      <c r="L25" s="380">
        <v>100</v>
      </c>
      <c r="M25" s="381"/>
      <c r="N25" s="378">
        <v>100</v>
      </c>
      <c r="O25" s="379">
        <v>100</v>
      </c>
      <c r="P25" s="380">
        <v>100</v>
      </c>
      <c r="Q25" s="381"/>
      <c r="R25" s="378">
        <v>100</v>
      </c>
      <c r="S25" s="379">
        <v>100</v>
      </c>
      <c r="T25" s="380">
        <v>100</v>
      </c>
      <c r="U25" s="381"/>
      <c r="V25" s="378">
        <v>100</v>
      </c>
      <c r="W25" s="379">
        <v>100</v>
      </c>
      <c r="X25" s="380">
        <v>100</v>
      </c>
      <c r="Y25" s="381"/>
      <c r="Z25" s="378">
        <v>100</v>
      </c>
      <c r="AA25" s="379">
        <v>100</v>
      </c>
      <c r="AB25" s="380">
        <v>100</v>
      </c>
      <c r="AC25" s="381"/>
      <c r="AD25" s="382">
        <v>100</v>
      </c>
      <c r="AE25" s="383">
        <v>100</v>
      </c>
      <c r="AF25" s="384">
        <v>100</v>
      </c>
      <c r="AG25" s="385"/>
      <c r="AH25" s="382">
        <v>100</v>
      </c>
      <c r="AI25" s="383">
        <v>100</v>
      </c>
      <c r="AJ25" s="384">
        <v>100</v>
      </c>
      <c r="AK25" s="249"/>
      <c r="AL25" s="386">
        <v>100</v>
      </c>
      <c r="AM25" s="387">
        <v>100</v>
      </c>
      <c r="AN25" s="388">
        <v>100</v>
      </c>
      <c r="AO25" s="295"/>
      <c r="AP25" s="295"/>
      <c r="AQ25" s="272"/>
      <c r="AR25" s="389">
        <v>100</v>
      </c>
      <c r="AS25" s="390">
        <v>100</v>
      </c>
      <c r="AT25" s="391">
        <v>100</v>
      </c>
      <c r="AU25" s="272"/>
      <c r="AV25" s="389">
        <v>100</v>
      </c>
      <c r="AW25" s="390">
        <v>100</v>
      </c>
      <c r="AX25" s="391">
        <v>100</v>
      </c>
      <c r="AY25" s="260"/>
      <c r="AZ25" s="389">
        <v>100</v>
      </c>
      <c r="BA25" s="390">
        <v>100</v>
      </c>
      <c r="BB25" s="391">
        <v>100</v>
      </c>
      <c r="BC25" s="260"/>
      <c r="BD25" s="389">
        <v>100</v>
      </c>
      <c r="BE25" s="390">
        <v>100</v>
      </c>
      <c r="BF25" s="391">
        <v>100</v>
      </c>
      <c r="BG25" s="308"/>
      <c r="BH25" s="308"/>
      <c r="BI25" s="308"/>
      <c r="BJ25" s="309"/>
    </row>
    <row r="26" spans="2:62" ht="18.75" customHeight="1">
      <c r="B26" s="573" t="s">
        <v>80</v>
      </c>
      <c r="C26" s="573"/>
      <c r="D26" s="573"/>
      <c r="E26" s="570"/>
      <c r="F26" s="62"/>
      <c r="G26" s="63"/>
      <c r="H26" s="63"/>
      <c r="I26" s="193"/>
      <c r="J26" s="62"/>
      <c r="K26" s="63"/>
      <c r="L26" s="63"/>
      <c r="M26" s="193"/>
      <c r="N26" s="62"/>
      <c r="O26" s="63"/>
      <c r="P26" s="63"/>
      <c r="Q26" s="193"/>
      <c r="R26" s="62"/>
      <c r="S26" s="63"/>
      <c r="T26" s="63"/>
      <c r="U26" s="193"/>
      <c r="V26" s="62"/>
      <c r="W26" s="63"/>
      <c r="X26" s="63"/>
      <c r="Y26" s="193"/>
      <c r="Z26" s="62"/>
      <c r="AA26" s="63"/>
      <c r="AB26" s="63"/>
      <c r="AC26" s="193"/>
      <c r="AD26" s="233"/>
      <c r="AE26" s="234"/>
      <c r="AF26" s="234"/>
      <c r="AG26" s="211"/>
      <c r="AH26" s="233"/>
      <c r="AI26" s="234"/>
      <c r="AJ26" s="234"/>
      <c r="AK26" s="249"/>
      <c r="AL26" s="273"/>
      <c r="AM26" s="274"/>
      <c r="AN26" s="275"/>
      <c r="AO26" s="295"/>
      <c r="AP26" s="295"/>
      <c r="AQ26" s="272"/>
      <c r="AR26" s="282"/>
      <c r="AS26" s="282"/>
      <c r="AT26" s="282"/>
      <c r="AU26" s="272"/>
      <c r="AV26" s="282"/>
      <c r="AW26" s="282"/>
      <c r="AX26" s="282"/>
      <c r="AY26" s="260"/>
      <c r="AZ26" s="282"/>
      <c r="BA26" s="282"/>
      <c r="BB26" s="282"/>
      <c r="BC26" s="260"/>
      <c r="BD26" s="282"/>
      <c r="BE26" s="282"/>
      <c r="BF26" s="282"/>
      <c r="BG26" s="305"/>
      <c r="BH26" s="305"/>
      <c r="BI26" s="305"/>
      <c r="BJ26" s="309"/>
    </row>
    <row r="27" spans="2:62" ht="27.75" customHeight="1">
      <c r="B27" s="38"/>
      <c r="C27" s="577" t="s">
        <v>81</v>
      </c>
      <c r="D27" s="578"/>
      <c r="E27" s="570"/>
      <c r="F27" s="59">
        <v>14</v>
      </c>
      <c r="G27" s="60">
        <v>15.4</v>
      </c>
      <c r="H27" s="61">
        <v>7.8</v>
      </c>
      <c r="I27" s="193"/>
      <c r="J27" s="59">
        <v>14.3</v>
      </c>
      <c r="K27" s="60">
        <v>15.8</v>
      </c>
      <c r="L27" s="61">
        <v>7.8</v>
      </c>
      <c r="M27" s="193"/>
      <c r="N27" s="59">
        <v>13.5</v>
      </c>
      <c r="O27" s="60">
        <v>14.8</v>
      </c>
      <c r="P27" s="61">
        <v>8.9</v>
      </c>
      <c r="Q27" s="193"/>
      <c r="R27" s="59">
        <v>13.4</v>
      </c>
      <c r="S27" s="60">
        <v>14.6</v>
      </c>
      <c r="T27" s="61">
        <v>9.3</v>
      </c>
      <c r="U27" s="193"/>
      <c r="V27" s="59">
        <v>13.3</v>
      </c>
      <c r="W27" s="60">
        <v>14.5</v>
      </c>
      <c r="X27" s="61">
        <v>9.8</v>
      </c>
      <c r="Y27" s="193"/>
      <c r="Z27" s="59">
        <v>14.1</v>
      </c>
      <c r="AA27" s="60">
        <v>15.3</v>
      </c>
      <c r="AB27" s="61">
        <v>10.7</v>
      </c>
      <c r="AC27" s="193"/>
      <c r="AD27" s="231">
        <v>16.5</v>
      </c>
      <c r="AE27" s="232">
        <v>17.9</v>
      </c>
      <c r="AF27" s="237">
        <v>12.9</v>
      </c>
      <c r="AG27" s="211"/>
      <c r="AH27" s="231">
        <v>17.6</v>
      </c>
      <c r="AI27" s="232">
        <v>19.2</v>
      </c>
      <c r="AJ27" s="237">
        <v>13.7</v>
      </c>
      <c r="AK27" s="249"/>
      <c r="AL27" s="276">
        <v>19.3</v>
      </c>
      <c r="AM27" s="277">
        <v>21.3</v>
      </c>
      <c r="AN27" s="237">
        <v>14.5</v>
      </c>
      <c r="AO27" s="295"/>
      <c r="AP27" s="295"/>
      <c r="AQ27" s="272"/>
      <c r="AR27" s="276">
        <v>20.7</v>
      </c>
      <c r="AS27" s="277">
        <v>23.2</v>
      </c>
      <c r="AT27" s="237">
        <v>15.6</v>
      </c>
      <c r="AU27" s="272"/>
      <c r="AV27" s="276">
        <v>21.7</v>
      </c>
      <c r="AW27" s="277">
        <v>24.1</v>
      </c>
      <c r="AX27" s="237">
        <v>16.9</v>
      </c>
      <c r="AY27" s="260"/>
      <c r="AZ27" s="276">
        <v>22.7</v>
      </c>
      <c r="BA27" s="277">
        <v>25.3</v>
      </c>
      <c r="BB27" s="237">
        <v>17.6</v>
      </c>
      <c r="BC27" s="260"/>
      <c r="BD27" s="276">
        <v>24.9</v>
      </c>
      <c r="BE27" s="277">
        <v>29</v>
      </c>
      <c r="BF27" s="237">
        <v>18.3</v>
      </c>
      <c r="BG27" s="305"/>
      <c r="BH27" s="305"/>
      <c r="BI27" s="305"/>
      <c r="BJ27" s="309"/>
    </row>
    <row r="28" spans="2:62" ht="18.75" customHeight="1">
      <c r="B28" s="576"/>
      <c r="C28" s="576"/>
      <c r="D28" s="576"/>
      <c r="E28" s="570"/>
      <c r="F28" s="63"/>
      <c r="G28" s="63"/>
      <c r="H28" s="63"/>
      <c r="I28" s="193"/>
      <c r="J28" s="63"/>
      <c r="K28" s="63"/>
      <c r="L28" s="63"/>
      <c r="M28" s="193"/>
      <c r="N28" s="63"/>
      <c r="O28" s="63"/>
      <c r="P28" s="63"/>
      <c r="Q28" s="193"/>
      <c r="R28" s="63"/>
      <c r="S28" s="63"/>
      <c r="T28" s="63"/>
      <c r="U28" s="193"/>
      <c r="V28" s="63"/>
      <c r="W28" s="63"/>
      <c r="X28" s="63"/>
      <c r="Y28" s="193"/>
      <c r="Z28" s="63"/>
      <c r="AA28" s="63"/>
      <c r="AB28" s="63"/>
      <c r="AC28" s="193"/>
      <c r="AD28" s="234"/>
      <c r="AE28" s="234"/>
      <c r="AF28" s="234"/>
      <c r="AG28" s="211"/>
      <c r="AH28" s="234"/>
      <c r="AI28" s="234"/>
      <c r="AJ28" s="234"/>
      <c r="AK28" s="249"/>
      <c r="AL28" s="274"/>
      <c r="AM28" s="274"/>
      <c r="AN28" s="234"/>
      <c r="AO28" s="295"/>
      <c r="AP28" s="295"/>
      <c r="AQ28" s="272"/>
      <c r="AR28" s="274"/>
      <c r="AS28" s="274"/>
      <c r="AT28" s="234"/>
      <c r="AU28" s="272"/>
      <c r="AV28" s="274"/>
      <c r="AW28" s="274"/>
      <c r="AX28" s="471"/>
      <c r="AY28" s="260"/>
      <c r="AZ28" s="274"/>
      <c r="BA28" s="274"/>
      <c r="BB28" s="234"/>
      <c r="BC28" s="260"/>
      <c r="BD28" s="274"/>
      <c r="BE28" s="274"/>
      <c r="BF28" s="471"/>
      <c r="BG28" s="305"/>
      <c r="BH28" s="305"/>
      <c r="BI28" s="305"/>
      <c r="BJ28" s="309"/>
    </row>
    <row r="29" spans="2:62" ht="27.75" customHeight="1">
      <c r="B29" s="39"/>
      <c r="C29" s="567" t="s">
        <v>82</v>
      </c>
      <c r="D29" s="572"/>
      <c r="E29" s="570"/>
      <c r="F29" s="59">
        <v>4.1</v>
      </c>
      <c r="G29" s="60">
        <v>3.8</v>
      </c>
      <c r="H29" s="61">
        <v>5.3</v>
      </c>
      <c r="I29" s="193"/>
      <c r="J29" s="59">
        <v>4.2</v>
      </c>
      <c r="K29" s="60">
        <v>4</v>
      </c>
      <c r="L29" s="61">
        <v>5.2</v>
      </c>
      <c r="M29" s="193"/>
      <c r="N29" s="59">
        <v>4.1</v>
      </c>
      <c r="O29" s="60">
        <v>3.7</v>
      </c>
      <c r="P29" s="61">
        <v>5.6</v>
      </c>
      <c r="Q29" s="193"/>
      <c r="R29" s="59">
        <v>4.1</v>
      </c>
      <c r="S29" s="60">
        <v>3.7</v>
      </c>
      <c r="T29" s="61">
        <v>5.5</v>
      </c>
      <c r="U29" s="193"/>
      <c r="V29" s="59">
        <v>4.2</v>
      </c>
      <c r="W29" s="60">
        <v>3.6</v>
      </c>
      <c r="X29" s="61">
        <v>5.8</v>
      </c>
      <c r="Y29" s="193"/>
      <c r="Z29" s="59">
        <v>4.3</v>
      </c>
      <c r="AA29" s="60">
        <v>3.8</v>
      </c>
      <c r="AB29" s="61">
        <v>5.9</v>
      </c>
      <c r="AC29" s="193"/>
      <c r="AD29" s="231">
        <v>5.6</v>
      </c>
      <c r="AE29" s="232">
        <v>5</v>
      </c>
      <c r="AF29" s="237">
        <v>7</v>
      </c>
      <c r="AG29" s="211"/>
      <c r="AH29" s="231">
        <v>5.8</v>
      </c>
      <c r="AI29" s="232">
        <v>5.4</v>
      </c>
      <c r="AJ29" s="237">
        <v>6.9</v>
      </c>
      <c r="AK29" s="249"/>
      <c r="AL29" s="276">
        <v>6.2</v>
      </c>
      <c r="AM29" s="278">
        <v>5.7</v>
      </c>
      <c r="AN29" s="237">
        <v>7.4</v>
      </c>
      <c r="AO29" s="295"/>
      <c r="AP29" s="295"/>
      <c r="AQ29" s="272"/>
      <c r="AR29" s="276">
        <v>6.5</v>
      </c>
      <c r="AS29" s="278">
        <v>6.1</v>
      </c>
      <c r="AT29" s="237">
        <v>7.4</v>
      </c>
      <c r="AU29" s="272"/>
      <c r="AV29" s="276">
        <v>6.7</v>
      </c>
      <c r="AW29" s="278">
        <v>6</v>
      </c>
      <c r="AX29" s="237">
        <v>8.2</v>
      </c>
      <c r="AY29" s="260"/>
      <c r="AZ29" s="276">
        <v>6.9</v>
      </c>
      <c r="BA29" s="278">
        <v>6.2</v>
      </c>
      <c r="BB29" s="237">
        <v>8.4</v>
      </c>
      <c r="BC29" s="260"/>
      <c r="BD29" s="276">
        <v>7.4</v>
      </c>
      <c r="BE29" s="278">
        <v>6.8</v>
      </c>
      <c r="BF29" s="237">
        <v>8.4</v>
      </c>
      <c r="BG29" s="305"/>
      <c r="BH29" s="305"/>
      <c r="BI29" s="305"/>
      <c r="BJ29" s="309"/>
    </row>
    <row r="30" spans="2:62" ht="27.75" customHeight="1">
      <c r="B30" s="40"/>
      <c r="C30" s="41"/>
      <c r="D30" s="42" t="s">
        <v>107</v>
      </c>
      <c r="E30" s="570"/>
      <c r="F30" s="63">
        <v>1.6</v>
      </c>
      <c r="G30" s="63">
        <v>1.5</v>
      </c>
      <c r="H30" s="63">
        <v>2.4</v>
      </c>
      <c r="I30" s="193"/>
      <c r="J30" s="63">
        <v>1.7</v>
      </c>
      <c r="K30" s="63">
        <v>1.5</v>
      </c>
      <c r="L30" s="63">
        <v>2.2</v>
      </c>
      <c r="M30" s="193"/>
      <c r="N30" s="63">
        <v>1.5</v>
      </c>
      <c r="O30" s="63">
        <v>1.3</v>
      </c>
      <c r="P30" s="63">
        <v>2.3</v>
      </c>
      <c r="Q30" s="193"/>
      <c r="R30" s="63">
        <v>1.5</v>
      </c>
      <c r="S30" s="63">
        <v>1.3</v>
      </c>
      <c r="T30" s="63">
        <v>2.2</v>
      </c>
      <c r="U30" s="193"/>
      <c r="V30" s="63">
        <v>1.5</v>
      </c>
      <c r="W30" s="63">
        <v>1.2</v>
      </c>
      <c r="X30" s="63">
        <v>2.3</v>
      </c>
      <c r="Y30" s="193"/>
      <c r="Z30" s="63">
        <v>1.6</v>
      </c>
      <c r="AA30" s="63">
        <v>1.3</v>
      </c>
      <c r="AB30" s="63">
        <v>2.3</v>
      </c>
      <c r="AC30" s="193"/>
      <c r="AD30" s="234">
        <v>1.8</v>
      </c>
      <c r="AE30" s="234">
        <v>2</v>
      </c>
      <c r="AF30" s="234">
        <v>2.6</v>
      </c>
      <c r="AG30" s="211"/>
      <c r="AH30" s="234">
        <v>2.1</v>
      </c>
      <c r="AI30" s="234">
        <v>1.9</v>
      </c>
      <c r="AJ30" s="234">
        <v>2.6</v>
      </c>
      <c r="AK30" s="249"/>
      <c r="AL30" s="279">
        <v>2.2</v>
      </c>
      <c r="AM30" s="274">
        <v>2</v>
      </c>
      <c r="AN30" s="234">
        <v>2.7</v>
      </c>
      <c r="AO30" s="295"/>
      <c r="AP30" s="295"/>
      <c r="AQ30" s="272"/>
      <c r="AR30" s="279">
        <v>2.4</v>
      </c>
      <c r="AS30" s="274">
        <v>2.2</v>
      </c>
      <c r="AT30" s="234">
        <v>2.8</v>
      </c>
      <c r="AU30" s="272"/>
      <c r="AV30" s="279">
        <v>2.5</v>
      </c>
      <c r="AW30" s="274">
        <v>2.1</v>
      </c>
      <c r="AX30" s="234">
        <v>3.3</v>
      </c>
      <c r="AY30" s="260"/>
      <c r="AZ30" s="279">
        <v>2.6</v>
      </c>
      <c r="BA30" s="274">
        <v>2.2</v>
      </c>
      <c r="BB30" s="234">
        <v>3.4</v>
      </c>
      <c r="BC30" s="260"/>
      <c r="BD30" s="279">
        <v>2.8</v>
      </c>
      <c r="BE30" s="651">
        <v>2.4</v>
      </c>
      <c r="BF30" s="234">
        <v>3.4</v>
      </c>
      <c r="BG30" s="305"/>
      <c r="BH30" s="305"/>
      <c r="BI30" s="305"/>
      <c r="BJ30" s="309"/>
    </row>
    <row r="31" spans="2:62" ht="27.75" customHeight="1">
      <c r="B31" s="39"/>
      <c r="C31" s="567" t="s">
        <v>84</v>
      </c>
      <c r="D31" s="572"/>
      <c r="E31" s="570"/>
      <c r="F31" s="59">
        <v>37.1</v>
      </c>
      <c r="G31" s="60">
        <v>38</v>
      </c>
      <c r="H31" s="61">
        <v>33.5</v>
      </c>
      <c r="I31" s="193"/>
      <c r="J31" s="59">
        <v>38.3</v>
      </c>
      <c r="K31" s="60">
        <v>39.1</v>
      </c>
      <c r="L31" s="61">
        <v>35</v>
      </c>
      <c r="M31" s="193"/>
      <c r="N31" s="59">
        <v>40.6</v>
      </c>
      <c r="O31" s="60">
        <v>41.3</v>
      </c>
      <c r="P31" s="61">
        <v>38.3</v>
      </c>
      <c r="Q31" s="193"/>
      <c r="R31" s="59">
        <v>42.1</v>
      </c>
      <c r="S31" s="60">
        <v>42.5</v>
      </c>
      <c r="T31" s="61">
        <v>40.6</v>
      </c>
      <c r="U31" s="193"/>
      <c r="V31" s="59">
        <v>43.9</v>
      </c>
      <c r="W31" s="60">
        <v>44.5</v>
      </c>
      <c r="X31" s="61">
        <v>42.3</v>
      </c>
      <c r="Y31" s="193"/>
      <c r="Z31" s="59">
        <v>46.3</v>
      </c>
      <c r="AA31" s="60">
        <v>46.9</v>
      </c>
      <c r="AB31" s="61">
        <v>44.2</v>
      </c>
      <c r="AC31" s="193"/>
      <c r="AD31" s="231">
        <v>48.2</v>
      </c>
      <c r="AE31" s="232">
        <v>49.5</v>
      </c>
      <c r="AF31" s="237">
        <v>44.8</v>
      </c>
      <c r="AG31" s="211"/>
      <c r="AH31" s="231">
        <v>51.2</v>
      </c>
      <c r="AI31" s="232">
        <v>52.7</v>
      </c>
      <c r="AJ31" s="237">
        <v>47.2</v>
      </c>
      <c r="AK31" s="249"/>
      <c r="AL31" s="231">
        <v>55.7</v>
      </c>
      <c r="AM31" s="278">
        <v>58.8</v>
      </c>
      <c r="AN31" s="237">
        <v>48.2</v>
      </c>
      <c r="AO31" s="295"/>
      <c r="AP31" s="295"/>
      <c r="AQ31" s="272"/>
      <c r="AR31" s="276">
        <v>58.1</v>
      </c>
      <c r="AS31" s="278">
        <v>62.7</v>
      </c>
      <c r="AT31" s="237">
        <v>48.8</v>
      </c>
      <c r="AU31" s="272"/>
      <c r="AV31" s="231">
        <v>60.5</v>
      </c>
      <c r="AW31" s="278">
        <v>65.7</v>
      </c>
      <c r="AX31" s="237">
        <v>49.9</v>
      </c>
      <c r="AY31" s="260"/>
      <c r="AZ31" s="231">
        <v>62</v>
      </c>
      <c r="BA31" s="278">
        <v>67.3</v>
      </c>
      <c r="BB31" s="237">
        <v>51.3</v>
      </c>
      <c r="BC31" s="260"/>
      <c r="BD31" s="231">
        <v>62.3</v>
      </c>
      <c r="BE31" s="278">
        <v>67.8</v>
      </c>
      <c r="BF31" s="237">
        <v>53.6</v>
      </c>
      <c r="BG31" s="305"/>
      <c r="BH31" s="305"/>
      <c r="BI31" s="305"/>
      <c r="BJ31" s="309"/>
    </row>
    <row r="32" spans="2:62" ht="27.75" customHeight="1">
      <c r="B32" s="40"/>
      <c r="C32" s="41"/>
      <c r="D32" s="42" t="s">
        <v>107</v>
      </c>
      <c r="E32" s="570"/>
      <c r="F32" s="63">
        <v>6.6</v>
      </c>
      <c r="G32" s="63">
        <v>7.2</v>
      </c>
      <c r="H32" s="63">
        <v>3.7</v>
      </c>
      <c r="I32" s="193"/>
      <c r="J32" s="63">
        <v>6.8</v>
      </c>
      <c r="K32" s="63">
        <v>7.6</v>
      </c>
      <c r="L32" s="63">
        <v>3.9</v>
      </c>
      <c r="M32" s="193"/>
      <c r="N32" s="63">
        <v>6.6</v>
      </c>
      <c r="O32" s="63">
        <v>7.1</v>
      </c>
      <c r="P32" s="63">
        <v>4.4</v>
      </c>
      <c r="Q32" s="193"/>
      <c r="R32" s="63">
        <v>6.6</v>
      </c>
      <c r="S32" s="63">
        <v>7.2</v>
      </c>
      <c r="T32" s="63">
        <v>4.8</v>
      </c>
      <c r="U32" s="193"/>
      <c r="V32" s="63">
        <v>6.7</v>
      </c>
      <c r="W32" s="63">
        <v>7.3</v>
      </c>
      <c r="X32" s="63">
        <v>5.2</v>
      </c>
      <c r="Y32" s="193"/>
      <c r="Z32" s="63">
        <v>7.5</v>
      </c>
      <c r="AA32" s="64">
        <v>8.2</v>
      </c>
      <c r="AB32" s="63">
        <v>5.9</v>
      </c>
      <c r="AC32" s="193"/>
      <c r="AD32" s="234">
        <v>9.7</v>
      </c>
      <c r="AE32" s="234">
        <v>10.7</v>
      </c>
      <c r="AF32" s="234">
        <v>7.3</v>
      </c>
      <c r="AG32" s="211"/>
      <c r="AH32" s="234">
        <v>10.9</v>
      </c>
      <c r="AI32" s="234">
        <v>12.1</v>
      </c>
      <c r="AJ32" s="234">
        <v>8.1</v>
      </c>
      <c r="AK32" s="249"/>
      <c r="AL32" s="279">
        <v>12.5</v>
      </c>
      <c r="AM32" s="274">
        <v>14.1</v>
      </c>
      <c r="AN32" s="63">
        <v>8.7</v>
      </c>
      <c r="AO32" s="295"/>
      <c r="AP32" s="295"/>
      <c r="AQ32" s="272"/>
      <c r="AR32" s="279">
        <v>13.7</v>
      </c>
      <c r="AS32" s="274">
        <v>15.8</v>
      </c>
      <c r="AT32" s="63">
        <v>9.4</v>
      </c>
      <c r="AU32" s="272"/>
      <c r="AV32" s="279">
        <v>14.6</v>
      </c>
      <c r="AW32" s="274">
        <v>16.8</v>
      </c>
      <c r="AX32" s="63">
        <v>10.1</v>
      </c>
      <c r="AY32" s="260"/>
      <c r="AZ32" s="279">
        <v>15.4</v>
      </c>
      <c r="BA32" s="274">
        <v>17.8</v>
      </c>
      <c r="BB32" s="63">
        <v>10.7</v>
      </c>
      <c r="BC32" s="260"/>
      <c r="BD32" s="279">
        <v>17.2</v>
      </c>
      <c r="BE32" s="274">
        <v>20.9</v>
      </c>
      <c r="BF32" s="63">
        <v>11.4</v>
      </c>
      <c r="BG32" s="7"/>
      <c r="BH32" s="7"/>
      <c r="BI32" s="7"/>
      <c r="BJ32" s="7"/>
    </row>
    <row r="33" spans="2:62" ht="27.75" customHeight="1">
      <c r="B33" s="39"/>
      <c r="C33" s="567" t="s">
        <v>85</v>
      </c>
      <c r="D33" s="572"/>
      <c r="E33" s="570"/>
      <c r="F33" s="59">
        <v>58.8</v>
      </c>
      <c r="G33" s="60">
        <v>58.2</v>
      </c>
      <c r="H33" s="61">
        <v>61.2</v>
      </c>
      <c r="I33" s="193"/>
      <c r="J33" s="59">
        <v>57.5</v>
      </c>
      <c r="K33" s="60">
        <v>56.9</v>
      </c>
      <c r="L33" s="61">
        <v>59.8</v>
      </c>
      <c r="M33" s="193"/>
      <c r="N33" s="59">
        <v>55.3</v>
      </c>
      <c r="O33" s="60">
        <v>55</v>
      </c>
      <c r="P33" s="61">
        <v>56.1</v>
      </c>
      <c r="Q33" s="193"/>
      <c r="R33" s="59">
        <v>53.8</v>
      </c>
      <c r="S33" s="60">
        <v>53.8</v>
      </c>
      <c r="T33" s="61">
        <v>53.9</v>
      </c>
      <c r="U33" s="193"/>
      <c r="V33" s="59">
        <v>51.9</v>
      </c>
      <c r="W33" s="60">
        <v>51.9</v>
      </c>
      <c r="X33" s="61">
        <v>51.9</v>
      </c>
      <c r="Y33" s="193"/>
      <c r="Z33" s="59">
        <v>49.4</v>
      </c>
      <c r="AA33" s="60">
        <v>49.3</v>
      </c>
      <c r="AB33" s="61">
        <v>49.9</v>
      </c>
      <c r="AC33" s="193"/>
      <c r="AD33" s="231">
        <v>46.2</v>
      </c>
      <c r="AE33" s="232">
        <v>45.5</v>
      </c>
      <c r="AF33" s="237">
        <v>48.2</v>
      </c>
      <c r="AG33" s="211"/>
      <c r="AH33" s="231">
        <v>43</v>
      </c>
      <c r="AI33" s="232">
        <v>41.9</v>
      </c>
      <c r="AJ33" s="237">
        <v>45.9</v>
      </c>
      <c r="AK33" s="249"/>
      <c r="AL33" s="276">
        <v>38.1</v>
      </c>
      <c r="AM33" s="278">
        <v>35.5</v>
      </c>
      <c r="AN33" s="237">
        <v>44.4</v>
      </c>
      <c r="AO33" s="295"/>
      <c r="AP33" s="295"/>
      <c r="AQ33" s="272"/>
      <c r="AR33" s="276">
        <v>35.3</v>
      </c>
      <c r="AS33" s="278">
        <v>31.2</v>
      </c>
      <c r="AT33" s="237">
        <v>43.8</v>
      </c>
      <c r="AU33" s="272"/>
      <c r="AV33" s="276">
        <v>32.8</v>
      </c>
      <c r="AW33" s="278">
        <v>28.3</v>
      </c>
      <c r="AX33" s="237">
        <v>41.9</v>
      </c>
      <c r="AY33" s="260"/>
      <c r="AZ33" s="276">
        <v>31.1</v>
      </c>
      <c r="BA33" s="278">
        <v>26.5</v>
      </c>
      <c r="BB33" s="237">
        <v>40.3</v>
      </c>
      <c r="BC33" s="260"/>
      <c r="BD33" s="276">
        <v>30.3</v>
      </c>
      <c r="BE33" s="278">
        <v>25.4</v>
      </c>
      <c r="BF33" s="237">
        <v>38</v>
      </c>
      <c r="BG33" s="310"/>
      <c r="BH33" s="310"/>
      <c r="BI33" s="310"/>
      <c r="BJ33" s="7"/>
    </row>
    <row r="34" spans="2:62" ht="27.75" customHeight="1">
      <c r="B34" s="40"/>
      <c r="C34" s="43"/>
      <c r="D34" s="42" t="s">
        <v>107</v>
      </c>
      <c r="E34" s="570"/>
      <c r="F34" s="63">
        <v>5.8</v>
      </c>
      <c r="G34" s="63">
        <v>6.7</v>
      </c>
      <c r="H34" s="63">
        <v>1.7</v>
      </c>
      <c r="I34" s="193"/>
      <c r="J34" s="63">
        <v>5.8</v>
      </c>
      <c r="K34" s="63">
        <v>6.7</v>
      </c>
      <c r="L34" s="63">
        <v>1.7</v>
      </c>
      <c r="M34" s="193"/>
      <c r="N34" s="63">
        <v>5.4</v>
      </c>
      <c r="O34" s="63">
        <v>6.4</v>
      </c>
      <c r="P34" s="63">
        <v>2.2</v>
      </c>
      <c r="Q34" s="193"/>
      <c r="R34" s="63">
        <v>5.3</v>
      </c>
      <c r="S34" s="63">
        <v>6.1</v>
      </c>
      <c r="T34" s="63">
        <v>2.3</v>
      </c>
      <c r="U34" s="193"/>
      <c r="V34" s="63">
        <v>5.1</v>
      </c>
      <c r="W34" s="63">
        <v>6</v>
      </c>
      <c r="X34" s="63">
        <v>2.3</v>
      </c>
      <c r="Y34" s="193"/>
      <c r="Z34" s="63">
        <v>5</v>
      </c>
      <c r="AA34" s="63">
        <v>5.8</v>
      </c>
      <c r="AB34" s="63">
        <v>2.5</v>
      </c>
      <c r="AC34" s="193"/>
      <c r="AD34" s="234">
        <v>5</v>
      </c>
      <c r="AE34" s="234">
        <v>5.2</v>
      </c>
      <c r="AF34" s="234">
        <v>3</v>
      </c>
      <c r="AG34" s="211"/>
      <c r="AH34" s="234">
        <v>4.6</v>
      </c>
      <c r="AI34" s="234">
        <v>5.2</v>
      </c>
      <c r="AJ34" s="234">
        <v>3</v>
      </c>
      <c r="AK34" s="296"/>
      <c r="AL34" s="279">
        <v>4.6</v>
      </c>
      <c r="AM34" s="274">
        <v>5.2</v>
      </c>
      <c r="AN34" s="63">
        <v>3</v>
      </c>
      <c r="AO34" s="295"/>
      <c r="AP34" s="295"/>
      <c r="AQ34" s="297"/>
      <c r="AR34" s="279">
        <v>4.6</v>
      </c>
      <c r="AS34" s="274">
        <v>5.2</v>
      </c>
      <c r="AT34" s="63">
        <v>3.4</v>
      </c>
      <c r="AU34" s="297"/>
      <c r="AV34" s="279">
        <v>4.6</v>
      </c>
      <c r="AW34" s="274">
        <v>5.2</v>
      </c>
      <c r="AX34" s="63">
        <v>3.4</v>
      </c>
      <c r="AY34" s="260"/>
      <c r="AZ34" s="279">
        <v>4.7</v>
      </c>
      <c r="BA34" s="274">
        <v>5.3</v>
      </c>
      <c r="BB34" s="63">
        <v>3.5</v>
      </c>
      <c r="BC34" s="260"/>
      <c r="BD34" s="279">
        <v>4.9</v>
      </c>
      <c r="BE34" s="274">
        <v>5.7</v>
      </c>
      <c r="BF34" s="63">
        <v>3.5</v>
      </c>
      <c r="BG34" s="310"/>
      <c r="BH34" s="310"/>
      <c r="BI34" s="310"/>
      <c r="BJ34" s="7"/>
    </row>
    <row r="35" spans="6:40" ht="9.75" customHeight="1"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AJ35" s="239"/>
      <c r="AN35" s="253"/>
    </row>
    <row r="36" spans="2:58" ht="15">
      <c r="B36" s="30" t="s">
        <v>108</v>
      </c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>
        <f>AC33+AC31+AC29</f>
        <v>0</v>
      </c>
      <c r="AD36" s="253"/>
      <c r="AE36" s="253"/>
      <c r="AF36" s="253"/>
      <c r="AG36" s="253">
        <f>AG33+AG31+AG29</f>
        <v>0</v>
      </c>
      <c r="AH36" s="303"/>
      <c r="AI36" s="303"/>
      <c r="AJ36" s="303"/>
      <c r="AK36" s="303">
        <f>SUM(AK29,AK31,AK33)</f>
        <v>0</v>
      </c>
      <c r="AL36" s="315"/>
      <c r="AM36" s="315"/>
      <c r="AN36" s="315"/>
      <c r="AO36" s="315"/>
      <c r="AP36" s="315"/>
      <c r="AQ36" s="315"/>
      <c r="AR36" s="46"/>
      <c r="AS36" s="315"/>
      <c r="AT36" s="315"/>
      <c r="AU36" s="315"/>
      <c r="AV36" s="46"/>
      <c r="AW36" s="46"/>
      <c r="AX36" s="46"/>
      <c r="AY36" s="46"/>
      <c r="AZ36" s="650"/>
      <c r="BA36" s="650"/>
      <c r="BB36" s="650"/>
      <c r="BC36" s="650"/>
      <c r="BD36" s="650"/>
      <c r="BE36" s="650"/>
      <c r="BF36" s="650"/>
    </row>
    <row r="37" spans="6:58" ht="22.5" customHeight="1"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>
        <f>AC34+AC32+AC30</f>
        <v>0</v>
      </c>
      <c r="AD37" s="253"/>
      <c r="AE37" s="253"/>
      <c r="AF37" s="253"/>
      <c r="AG37" s="253">
        <f>AG34+AG32+AG30</f>
        <v>0</v>
      </c>
      <c r="AH37" s="253"/>
      <c r="AI37" s="253"/>
      <c r="AJ37" s="253"/>
      <c r="AK37" s="253">
        <f>SUM(AK30,AK32,AK34)</f>
        <v>0</v>
      </c>
      <c r="AL37" s="253"/>
      <c r="AM37" s="253"/>
      <c r="AN37" s="253"/>
      <c r="AO37" s="253"/>
      <c r="AP37" s="253"/>
      <c r="AQ37" s="253"/>
      <c r="AR37" s="427"/>
      <c r="AS37" s="427"/>
      <c r="AT37" s="427"/>
      <c r="AU37" s="427"/>
      <c r="AV37" s="427"/>
      <c r="AW37" s="427"/>
      <c r="AX37" s="427"/>
      <c r="AY37" s="427"/>
      <c r="AZ37" s="427"/>
      <c r="BA37" s="427"/>
      <c r="BB37" s="427"/>
      <c r="BC37" s="427"/>
      <c r="BD37" s="427"/>
      <c r="BE37" s="427"/>
      <c r="BF37" s="427"/>
    </row>
    <row r="38" spans="2:58" ht="17.25">
      <c r="B38" s="575" t="s">
        <v>19</v>
      </c>
      <c r="C38" s="575"/>
      <c r="D38" s="575"/>
      <c r="E38" s="575"/>
      <c r="F38" s="575"/>
      <c r="G38" s="575"/>
      <c r="U38" s="30">
        <v>9.73</v>
      </c>
      <c r="AH38" s="298"/>
      <c r="AI38" s="298"/>
      <c r="AJ38" s="298"/>
      <c r="AK38" s="298"/>
      <c r="AL38" s="298"/>
      <c r="AM38" s="298"/>
      <c r="AN38" s="298"/>
      <c r="AO38" s="298"/>
      <c r="AP38" s="298"/>
      <c r="AQ38" s="298"/>
      <c r="AR38" s="425"/>
      <c r="AS38" s="425"/>
      <c r="AT38" s="425"/>
      <c r="AU38" s="425"/>
      <c r="AV38" s="425"/>
      <c r="AW38" s="425"/>
      <c r="AX38" s="425"/>
      <c r="AY38" s="425"/>
      <c r="AZ38" s="425"/>
      <c r="BA38" s="425"/>
      <c r="BB38" s="425"/>
      <c r="BC38" s="425"/>
      <c r="BD38" s="425"/>
      <c r="BE38" s="425"/>
      <c r="BF38" s="425"/>
    </row>
    <row r="39" spans="2:58" ht="17.25">
      <c r="B39" s="575" t="s">
        <v>185</v>
      </c>
      <c r="C39" s="575"/>
      <c r="D39" s="575"/>
      <c r="E39" s="575"/>
      <c r="F39" s="575"/>
      <c r="G39" s="575"/>
      <c r="AE39" s="242"/>
      <c r="AL39" s="316"/>
      <c r="AM39" s="316"/>
      <c r="AN39" s="316"/>
      <c r="AO39" s="316"/>
      <c r="AP39" s="316"/>
      <c r="AQ39" s="316"/>
      <c r="AR39" s="425"/>
      <c r="AS39" s="425"/>
      <c r="AT39" s="425"/>
      <c r="AU39" s="425"/>
      <c r="AV39" s="425"/>
      <c r="AW39" s="425"/>
      <c r="AX39" s="425"/>
      <c r="AY39" s="425"/>
      <c r="AZ39" s="425"/>
      <c r="BA39" s="425"/>
      <c r="BB39" s="425"/>
      <c r="BC39" s="425"/>
      <c r="BD39" s="425"/>
      <c r="BE39" s="425"/>
      <c r="BF39" s="425"/>
    </row>
    <row r="40" spans="21:58" ht="15">
      <c r="U40" s="30">
        <v>5.763</v>
      </c>
      <c r="AH40" s="289"/>
      <c r="AI40" s="289"/>
      <c r="AJ40" s="291"/>
      <c r="AK40" s="290"/>
      <c r="AL40" s="317"/>
      <c r="AM40" s="317"/>
      <c r="AN40" s="317"/>
      <c r="AO40" s="317"/>
      <c r="AP40" s="317"/>
      <c r="AQ40" s="317"/>
      <c r="AR40" s="425"/>
      <c r="AS40" s="425"/>
      <c r="AT40" s="425"/>
      <c r="AU40" s="425"/>
      <c r="AV40" s="425"/>
      <c r="AW40" s="425"/>
      <c r="AX40" s="425"/>
      <c r="AY40" s="425"/>
      <c r="AZ40" s="425"/>
      <c r="BA40" s="425"/>
      <c r="BB40" s="425"/>
      <c r="BC40" s="425"/>
      <c r="BD40" s="425"/>
      <c r="BE40" s="425"/>
      <c r="BF40" s="425"/>
    </row>
    <row r="41" spans="2:58" ht="15">
      <c r="B41" s="514"/>
      <c r="C41" s="514"/>
      <c r="D41" s="514"/>
      <c r="E41" s="514"/>
      <c r="F41" s="514"/>
      <c r="G41" s="514"/>
      <c r="H41" s="514"/>
      <c r="I41" s="514"/>
      <c r="J41" s="514"/>
      <c r="K41" s="514"/>
      <c r="L41" s="514"/>
      <c r="U41" s="30">
        <v>2.25</v>
      </c>
      <c r="X41" s="254"/>
      <c r="AH41" s="289"/>
      <c r="AI41" s="289"/>
      <c r="AJ41" s="292"/>
      <c r="AK41" s="290"/>
      <c r="AL41" s="317"/>
      <c r="AM41" s="317"/>
      <c r="AN41" s="317"/>
      <c r="AO41" s="317"/>
      <c r="AP41" s="317"/>
      <c r="AQ41" s="317"/>
      <c r="AR41" s="425"/>
      <c r="AS41" s="425"/>
      <c r="AT41" s="425"/>
      <c r="AU41" s="425"/>
      <c r="AV41" s="425"/>
      <c r="AW41" s="425"/>
      <c r="AX41" s="425"/>
      <c r="AY41" s="425"/>
      <c r="AZ41" s="425"/>
      <c r="BA41" s="425"/>
      <c r="BB41" s="425"/>
      <c r="BC41" s="425"/>
      <c r="BD41" s="425"/>
      <c r="BE41" s="425"/>
      <c r="BF41" s="425"/>
    </row>
    <row r="42" spans="2:58" ht="15">
      <c r="B42" s="514"/>
      <c r="C42" s="514"/>
      <c r="D42" s="514"/>
      <c r="E42" s="514"/>
      <c r="F42" s="514"/>
      <c r="G42" s="514"/>
      <c r="H42" s="514"/>
      <c r="I42" s="514"/>
      <c r="J42" s="514"/>
      <c r="K42" s="514"/>
      <c r="L42" s="514"/>
      <c r="U42" s="30">
        <v>42.282</v>
      </c>
      <c r="X42" s="254"/>
      <c r="AF42" s="239"/>
      <c r="AH42" s="289"/>
      <c r="AI42" s="289"/>
      <c r="AJ42" s="292"/>
      <c r="AK42" s="290"/>
      <c r="AL42" s="288"/>
      <c r="AM42" s="288"/>
      <c r="AN42" s="288"/>
      <c r="AO42" s="290"/>
      <c r="AP42" s="290"/>
      <c r="AQ42" s="290"/>
      <c r="AR42" s="426"/>
      <c r="AS42" s="426"/>
      <c r="AT42" s="426"/>
      <c r="AU42" s="426"/>
      <c r="AV42" s="426"/>
      <c r="AW42" s="426"/>
      <c r="AX42" s="426"/>
      <c r="AY42" s="426"/>
      <c r="AZ42" s="426"/>
      <c r="BA42" s="426"/>
      <c r="BB42" s="426"/>
      <c r="BC42" s="426"/>
      <c r="BD42" s="426"/>
      <c r="BE42" s="426"/>
      <c r="BF42" s="426"/>
    </row>
    <row r="43" spans="21:58" ht="15">
      <c r="U43" s="30">
        <v>5.178</v>
      </c>
      <c r="X43" s="254"/>
      <c r="AH43" s="289"/>
      <c r="AI43" s="289"/>
      <c r="AJ43" s="292"/>
      <c r="AK43" s="290"/>
      <c r="AL43" s="318"/>
      <c r="AM43" s="318"/>
      <c r="AN43" s="318"/>
      <c r="AO43" s="318"/>
      <c r="AP43" s="318"/>
      <c r="AQ43" s="318"/>
      <c r="AR43" s="425"/>
      <c r="AS43" s="425"/>
      <c r="AT43" s="425"/>
      <c r="AU43" s="425"/>
      <c r="AV43" s="425"/>
      <c r="AW43" s="425"/>
      <c r="AX43" s="425"/>
      <c r="AY43" s="425"/>
      <c r="AZ43" s="425"/>
      <c r="BA43" s="425"/>
      <c r="BB43" s="425"/>
      <c r="BC43" s="425"/>
      <c r="BD43" s="425"/>
      <c r="BE43" s="425"/>
      <c r="BF43" s="425"/>
    </row>
    <row r="44" spans="21:58" ht="15">
      <c r="U44" s="30">
        <v>51.955</v>
      </c>
      <c r="AH44" s="289"/>
      <c r="AI44" s="289"/>
      <c r="AJ44" s="291"/>
      <c r="AK44" s="290"/>
      <c r="AL44" s="318"/>
      <c r="AM44" s="318"/>
      <c r="AN44" s="318"/>
      <c r="AO44" s="318"/>
      <c r="AP44" s="318"/>
      <c r="AQ44" s="318"/>
      <c r="AR44" s="305"/>
      <c r="AS44" s="305"/>
      <c r="AT44" s="423"/>
      <c r="AU44" s="309"/>
      <c r="AV44" s="305"/>
      <c r="AW44" s="305"/>
      <c r="AX44" s="423"/>
      <c r="AY44" s="307"/>
      <c r="AZ44" s="305"/>
      <c r="BA44" s="305"/>
      <c r="BB44" s="423"/>
      <c r="BC44" s="307"/>
      <c r="BD44" s="305"/>
      <c r="BE44" s="305"/>
      <c r="BF44" s="423"/>
    </row>
    <row r="45" spans="21:58" ht="15">
      <c r="U45" s="30">
        <v>2.304</v>
      </c>
      <c r="AH45" s="289"/>
      <c r="AI45" s="289"/>
      <c r="AJ45" s="291"/>
      <c r="AK45" s="290"/>
      <c r="AL45" s="318"/>
      <c r="AM45" s="318"/>
      <c r="AN45" s="318"/>
      <c r="AO45" s="318"/>
      <c r="AP45" s="318"/>
      <c r="AQ45" s="318"/>
      <c r="AR45" s="305"/>
      <c r="AS45" s="305"/>
      <c r="AT45" s="424"/>
      <c r="AU45" s="309"/>
      <c r="AV45" s="305"/>
      <c r="AW45" s="305"/>
      <c r="AX45" s="424"/>
      <c r="AY45" s="307"/>
      <c r="AZ45" s="305"/>
      <c r="BA45" s="305"/>
      <c r="BB45" s="424"/>
      <c r="BC45" s="307"/>
      <c r="BD45" s="305"/>
      <c r="BE45" s="305"/>
      <c r="BF45" s="424"/>
    </row>
    <row r="46" spans="30:58" ht="15">
      <c r="AD46" s="242"/>
      <c r="AE46" s="242"/>
      <c r="AF46" s="242"/>
      <c r="AG46" s="242"/>
      <c r="AH46" s="242"/>
      <c r="AI46" s="242"/>
      <c r="AJ46" s="239"/>
      <c r="AK46" s="243"/>
      <c r="AL46" s="253"/>
      <c r="AM46" s="253"/>
      <c r="AN46" s="253"/>
      <c r="AO46" s="243"/>
      <c r="AP46" s="243"/>
      <c r="AQ46" s="243"/>
      <c r="AR46" s="310"/>
      <c r="AS46" s="310"/>
      <c r="AT46" s="310"/>
      <c r="AU46" s="310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</row>
    <row r="47" spans="30:47" ht="15">
      <c r="AD47" s="242"/>
      <c r="AE47" s="242"/>
      <c r="AF47" s="242"/>
      <c r="AG47" s="242"/>
      <c r="AH47" s="242"/>
      <c r="AI47" s="242"/>
      <c r="AJ47" s="239"/>
      <c r="AK47" s="243"/>
      <c r="AL47" s="253"/>
      <c r="AM47" s="253"/>
      <c r="AN47" s="253"/>
      <c r="AO47" s="243"/>
      <c r="AP47" s="243"/>
      <c r="AQ47" s="243"/>
      <c r="AR47" s="253"/>
      <c r="AS47" s="253"/>
      <c r="AT47" s="253"/>
      <c r="AU47" s="253"/>
    </row>
    <row r="48" spans="30:47" ht="15">
      <c r="AD48" s="242"/>
      <c r="AE48" s="242"/>
      <c r="AF48" s="242"/>
      <c r="AG48" s="242"/>
      <c r="AH48" s="242"/>
      <c r="AI48" s="242"/>
      <c r="AJ48" s="293"/>
      <c r="AK48" s="294"/>
      <c r="AL48" s="294"/>
      <c r="AM48" s="294"/>
      <c r="AN48" s="294"/>
      <c r="AO48" s="287"/>
      <c r="AP48" s="287"/>
      <c r="AQ48" s="287"/>
      <c r="AR48" s="287"/>
      <c r="AS48" s="287"/>
      <c r="AT48" s="287"/>
      <c r="AU48" s="287"/>
    </row>
    <row r="49" spans="30:47" ht="15">
      <c r="AD49" s="242"/>
      <c r="AE49" s="242"/>
      <c r="AF49" s="242"/>
      <c r="AG49" s="242"/>
      <c r="AH49" s="242"/>
      <c r="AI49" s="242"/>
      <c r="AJ49" s="293"/>
      <c r="AK49" s="294"/>
      <c r="AL49" s="294"/>
      <c r="AM49" s="294"/>
      <c r="AN49" s="294"/>
      <c r="AO49" s="287"/>
      <c r="AP49" s="287"/>
      <c r="AQ49" s="287"/>
      <c r="AR49" s="287"/>
      <c r="AS49" s="287"/>
      <c r="AT49" s="287"/>
      <c r="AU49" s="287"/>
    </row>
    <row r="50" spans="30:47" ht="15">
      <c r="AD50" s="242"/>
      <c r="AE50" s="242"/>
      <c r="AF50" s="242"/>
      <c r="AG50" s="242"/>
      <c r="AH50" s="242"/>
      <c r="AI50" s="242"/>
      <c r="AJ50" s="293"/>
      <c r="AK50" s="294"/>
      <c r="AL50" s="294"/>
      <c r="AM50" s="294"/>
      <c r="AN50" s="294"/>
      <c r="AO50" s="287"/>
      <c r="AP50" s="287"/>
      <c r="AQ50" s="287"/>
      <c r="AR50" s="287"/>
      <c r="AS50" s="287"/>
      <c r="AT50" s="287"/>
      <c r="AU50" s="287"/>
    </row>
    <row r="51" spans="30:47" ht="15">
      <c r="AD51" s="242"/>
      <c r="AE51" s="242"/>
      <c r="AF51" s="242"/>
      <c r="AG51" s="242"/>
      <c r="AH51" s="242"/>
      <c r="AI51" s="242"/>
      <c r="AJ51" s="293"/>
      <c r="AK51" s="294"/>
      <c r="AL51" s="294"/>
      <c r="AM51" s="294"/>
      <c r="AN51" s="294"/>
      <c r="AO51" s="287"/>
      <c r="AP51" s="287"/>
      <c r="AQ51" s="287"/>
      <c r="AR51" s="287"/>
      <c r="AS51" s="287"/>
      <c r="AT51" s="287"/>
      <c r="AU51" s="287"/>
    </row>
    <row r="52" spans="30:47" ht="15">
      <c r="AD52" s="242"/>
      <c r="AE52" s="242"/>
      <c r="AF52" s="242"/>
      <c r="AG52" s="242"/>
      <c r="AH52" s="242"/>
      <c r="AI52" s="242"/>
      <c r="AJ52" s="293"/>
      <c r="AK52" s="294"/>
      <c r="AL52" s="294"/>
      <c r="AM52" s="294"/>
      <c r="AN52" s="294"/>
      <c r="AO52" s="287"/>
      <c r="AP52" s="287"/>
      <c r="AQ52" s="287"/>
      <c r="AR52" s="287"/>
      <c r="AS52" s="287"/>
      <c r="AT52" s="287"/>
      <c r="AU52" s="287"/>
    </row>
    <row r="53" spans="30:47" ht="15">
      <c r="AD53" s="242"/>
      <c r="AE53" s="242"/>
      <c r="AF53" s="242"/>
      <c r="AG53" s="242"/>
      <c r="AH53" s="242"/>
      <c r="AI53" s="242"/>
      <c r="AJ53" s="293"/>
      <c r="AK53" s="294"/>
      <c r="AL53" s="294"/>
      <c r="AM53" s="294"/>
      <c r="AN53" s="294"/>
      <c r="AO53" s="287"/>
      <c r="AP53" s="287"/>
      <c r="AQ53" s="287"/>
      <c r="AR53" s="287"/>
      <c r="AS53" s="287"/>
      <c r="AT53" s="287"/>
      <c r="AU53" s="287"/>
    </row>
  </sheetData>
  <sheetProtection/>
  <mergeCells count="50">
    <mergeCell ref="BD5:BF5"/>
    <mergeCell ref="BD22:BF22"/>
    <mergeCell ref="F7:BF7"/>
    <mergeCell ref="F24:BF24"/>
    <mergeCell ref="AR5:AT5"/>
    <mergeCell ref="AR22:AT22"/>
    <mergeCell ref="AV5:AX5"/>
    <mergeCell ref="AV22:AX22"/>
    <mergeCell ref="B5:D7"/>
    <mergeCell ref="AL22:AN22"/>
    <mergeCell ref="AH5:AJ5"/>
    <mergeCell ref="AD5:AF5"/>
    <mergeCell ref="C10:D10"/>
    <mergeCell ref="C14:D14"/>
    <mergeCell ref="AL5:AN5"/>
    <mergeCell ref="V22:X22"/>
    <mergeCell ref="F5:H5"/>
    <mergeCell ref="R5:T5"/>
    <mergeCell ref="B38:G38"/>
    <mergeCell ref="C12:D12"/>
    <mergeCell ref="C33:D33"/>
    <mergeCell ref="B25:D25"/>
    <mergeCell ref="C31:D31"/>
    <mergeCell ref="B22:D24"/>
    <mergeCell ref="B41:L42"/>
    <mergeCell ref="Z22:AB22"/>
    <mergeCell ref="AD22:AF22"/>
    <mergeCell ref="B39:G39"/>
    <mergeCell ref="F22:H22"/>
    <mergeCell ref="R22:T22"/>
    <mergeCell ref="B28:D28"/>
    <mergeCell ref="J22:L22"/>
    <mergeCell ref="N22:P22"/>
    <mergeCell ref="C27:D27"/>
    <mergeCell ref="C16:D16"/>
    <mergeCell ref="AH22:AJ22"/>
    <mergeCell ref="E22:E34"/>
    <mergeCell ref="V5:X5"/>
    <mergeCell ref="C29:D29"/>
    <mergeCell ref="Z5:AB5"/>
    <mergeCell ref="B26:D26"/>
    <mergeCell ref="N5:P5"/>
    <mergeCell ref="AZ22:BB22"/>
    <mergeCell ref="AZ5:BB5"/>
    <mergeCell ref="B19:AF19"/>
    <mergeCell ref="B9:D9"/>
    <mergeCell ref="J5:L5"/>
    <mergeCell ref="B11:D11"/>
    <mergeCell ref="B8:D8"/>
    <mergeCell ref="E5:E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6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V93"/>
  <sheetViews>
    <sheetView view="pageBreakPreview" zoomScale="75" zoomScaleSheetLayoutView="75" zoomScalePageLayoutView="0" workbookViewId="0" topLeftCell="A1">
      <pane ySplit="7" topLeftCell="A72" activePane="bottomLeft" state="frozen"/>
      <selection pane="topLeft" activeCell="A1" sqref="A1"/>
      <selection pane="bottomLeft" activeCell="K79" sqref="K79"/>
    </sheetView>
  </sheetViews>
  <sheetFormatPr defaultColWidth="9.140625" defaultRowHeight="12.75"/>
  <cols>
    <col min="1" max="1" width="4.00390625" style="30" customWidth="1"/>
    <col min="2" max="2" width="17.7109375" style="148" customWidth="1"/>
    <col min="3" max="3" width="16.57421875" style="30" customWidth="1"/>
    <col min="4" max="4" width="17.140625" style="30" customWidth="1"/>
    <col min="5" max="5" width="17.7109375" style="30" customWidth="1"/>
    <col min="6" max="6" width="22.8515625" style="146" customWidth="1"/>
    <col min="7" max="7" width="5.00390625" style="0" customWidth="1"/>
    <col min="12" max="12" width="12.00390625" style="0" customWidth="1"/>
  </cols>
  <sheetData>
    <row r="2" spans="1:7" ht="30.75" customHeight="1">
      <c r="A2" s="431"/>
      <c r="B2" s="604" t="s">
        <v>194</v>
      </c>
      <c r="C2" s="604"/>
      <c r="D2" s="604"/>
      <c r="E2" s="604"/>
      <c r="F2" s="604"/>
      <c r="G2" s="431"/>
    </row>
    <row r="3" spans="1:7" ht="33" customHeight="1">
      <c r="A3" s="431"/>
      <c r="B3" s="604"/>
      <c r="C3" s="604"/>
      <c r="D3" s="604"/>
      <c r="E3" s="604"/>
      <c r="F3" s="604"/>
      <c r="G3" s="431"/>
    </row>
    <row r="4" spans="2:7" ht="18" thickBot="1">
      <c r="B4" s="155"/>
      <c r="C4" s="45"/>
      <c r="D4" s="45"/>
      <c r="E4" s="45"/>
      <c r="F4" s="150"/>
      <c r="G4" s="7"/>
    </row>
    <row r="5" spans="2:7" ht="38.25" customHeight="1">
      <c r="B5" s="595" t="s">
        <v>31</v>
      </c>
      <c r="C5" s="598" t="s">
        <v>45</v>
      </c>
      <c r="D5" s="598"/>
      <c r="E5" s="598"/>
      <c r="F5" s="599"/>
      <c r="G5" s="149"/>
    </row>
    <row r="6" spans="2:7" ht="15.75" customHeight="1">
      <c r="B6" s="596"/>
      <c r="C6" s="600" t="s">
        <v>119</v>
      </c>
      <c r="D6" s="600"/>
      <c r="E6" s="601"/>
      <c r="F6" s="602" t="s">
        <v>76</v>
      </c>
      <c r="G6" s="149"/>
    </row>
    <row r="7" spans="2:7" ht="16.5" customHeight="1" thickBot="1">
      <c r="B7" s="597"/>
      <c r="C7" s="470" t="s">
        <v>120</v>
      </c>
      <c r="D7" s="154" t="s">
        <v>121</v>
      </c>
      <c r="E7" s="154" t="s">
        <v>122</v>
      </c>
      <c r="F7" s="603"/>
      <c r="G7" s="149"/>
    </row>
    <row r="8" spans="2:7" ht="17.25">
      <c r="B8" s="440" t="s">
        <v>55</v>
      </c>
      <c r="C8" s="469"/>
      <c r="D8" s="178"/>
      <c r="E8" s="179"/>
      <c r="F8" s="485">
        <v>19934</v>
      </c>
      <c r="G8" s="8"/>
    </row>
    <row r="9" spans="2:7" ht="17.25">
      <c r="B9" s="457" t="s">
        <v>56</v>
      </c>
      <c r="C9" s="439"/>
      <c r="D9" s="180"/>
      <c r="E9" s="181"/>
      <c r="F9" s="486">
        <v>22102</v>
      </c>
      <c r="G9" s="8"/>
    </row>
    <row r="10" spans="2:7" ht="17.25">
      <c r="B10" s="457" t="s">
        <v>57</v>
      </c>
      <c r="C10" s="439"/>
      <c r="D10" s="180"/>
      <c r="E10" s="181"/>
      <c r="F10" s="486">
        <v>22976</v>
      </c>
      <c r="G10" s="8"/>
    </row>
    <row r="11" spans="2:7" ht="17.25">
      <c r="B11" s="457" t="s">
        <v>58</v>
      </c>
      <c r="C11" s="439"/>
      <c r="D11" s="180"/>
      <c r="E11" s="181"/>
      <c r="F11" s="486">
        <v>23414</v>
      </c>
      <c r="G11" s="8"/>
    </row>
    <row r="12" spans="2:7" ht="17.25">
      <c r="B12" s="457" t="s">
        <v>59</v>
      </c>
      <c r="C12" s="439"/>
      <c r="D12" s="180"/>
      <c r="E12" s="181"/>
      <c r="F12" s="486">
        <v>23920</v>
      </c>
      <c r="G12" s="8"/>
    </row>
    <row r="13" spans="2:7" ht="18" thickBot="1">
      <c r="B13" s="437" t="s">
        <v>60</v>
      </c>
      <c r="C13" s="452"/>
      <c r="D13" s="182"/>
      <c r="E13" s="183"/>
      <c r="F13" s="487">
        <v>24009</v>
      </c>
      <c r="G13" s="8"/>
    </row>
    <row r="14" spans="2:7" ht="17.25">
      <c r="B14" s="435" t="s">
        <v>61</v>
      </c>
      <c r="C14" s="454"/>
      <c r="D14" s="184"/>
      <c r="E14" s="185"/>
      <c r="F14" s="488">
        <v>23701</v>
      </c>
      <c r="G14" s="8"/>
    </row>
    <row r="15" spans="2:7" ht="17.25">
      <c r="B15" s="457" t="s">
        <v>62</v>
      </c>
      <c r="C15" s="439"/>
      <c r="D15" s="180"/>
      <c r="E15" s="181"/>
      <c r="F15" s="486">
        <v>23582</v>
      </c>
      <c r="G15" s="8"/>
    </row>
    <row r="16" spans="2:7" ht="17.25">
      <c r="B16" s="457" t="s">
        <v>63</v>
      </c>
      <c r="C16" s="439"/>
      <c r="D16" s="180"/>
      <c r="E16" s="181"/>
      <c r="F16" s="486">
        <v>22958</v>
      </c>
      <c r="G16" s="8"/>
    </row>
    <row r="17" spans="2:7" ht="17.25">
      <c r="B17" s="457" t="s">
        <v>64</v>
      </c>
      <c r="C17" s="439"/>
      <c r="D17" s="180"/>
      <c r="E17" s="181"/>
      <c r="F17" s="486">
        <v>21878</v>
      </c>
      <c r="G17" s="8"/>
    </row>
    <row r="18" spans="2:7" ht="17.25">
      <c r="B18" s="457" t="s">
        <v>65</v>
      </c>
      <c r="C18" s="439"/>
      <c r="D18" s="180"/>
      <c r="E18" s="181"/>
      <c r="F18" s="486">
        <v>22774</v>
      </c>
      <c r="G18" s="8"/>
    </row>
    <row r="19" spans="2:7" ht="18" thickBot="1">
      <c r="B19" s="466" t="s">
        <v>66</v>
      </c>
      <c r="C19" s="458"/>
      <c r="D19" s="186"/>
      <c r="E19" s="187"/>
      <c r="F19" s="489">
        <v>23139</v>
      </c>
      <c r="G19" s="8"/>
    </row>
    <row r="20" spans="2:7" ht="17.25">
      <c r="B20" s="440" t="s">
        <v>32</v>
      </c>
      <c r="C20" s="469"/>
      <c r="D20" s="178"/>
      <c r="E20" s="179"/>
      <c r="F20" s="485">
        <v>23650</v>
      </c>
      <c r="G20" s="17"/>
    </row>
    <row r="21" spans="2:7" ht="17.25">
      <c r="B21" s="457" t="s">
        <v>33</v>
      </c>
      <c r="C21" s="439"/>
      <c r="D21" s="180"/>
      <c r="E21" s="181"/>
      <c r="F21" s="486">
        <v>23728</v>
      </c>
      <c r="G21" s="17"/>
    </row>
    <row r="22" spans="2:7" ht="17.25">
      <c r="B22" s="457" t="s">
        <v>34</v>
      </c>
      <c r="C22" s="439"/>
      <c r="D22" s="180"/>
      <c r="E22" s="181"/>
      <c r="F22" s="486">
        <v>24114</v>
      </c>
      <c r="G22" s="17"/>
    </row>
    <row r="23" spans="2:7" ht="17.25">
      <c r="B23" s="457" t="s">
        <v>35</v>
      </c>
      <c r="C23" s="439"/>
      <c r="D23" s="180"/>
      <c r="E23" s="181"/>
      <c r="F23" s="486">
        <v>24683</v>
      </c>
      <c r="G23" s="17"/>
    </row>
    <row r="24" spans="2:7" ht="17.25">
      <c r="B24" s="457" t="s">
        <v>36</v>
      </c>
      <c r="C24" s="439"/>
      <c r="D24" s="180"/>
      <c r="E24" s="181"/>
      <c r="F24" s="486">
        <v>25047</v>
      </c>
      <c r="G24" s="17"/>
    </row>
    <row r="25" spans="2:7" ht="18" thickBot="1">
      <c r="B25" s="464" t="s">
        <v>37</v>
      </c>
      <c r="C25" s="465"/>
      <c r="D25" s="188"/>
      <c r="E25" s="189"/>
      <c r="F25" s="490">
        <v>25285</v>
      </c>
      <c r="G25" s="17"/>
    </row>
    <row r="26" spans="2:7" ht="17.25">
      <c r="B26" s="440" t="s">
        <v>38</v>
      </c>
      <c r="C26" s="469"/>
      <c r="D26" s="178"/>
      <c r="E26" s="178"/>
      <c r="F26" s="491">
        <v>25451</v>
      </c>
      <c r="G26" s="17"/>
    </row>
    <row r="27" spans="2:7" ht="17.25">
      <c r="B27" s="457" t="s">
        <v>39</v>
      </c>
      <c r="C27" s="439"/>
      <c r="D27" s="180"/>
      <c r="E27" s="180"/>
      <c r="F27" s="492">
        <v>25937</v>
      </c>
      <c r="G27" s="17"/>
    </row>
    <row r="28" spans="2:7" ht="17.25">
      <c r="B28" s="449" t="s">
        <v>40</v>
      </c>
      <c r="C28" s="434"/>
      <c r="D28" s="190"/>
      <c r="E28" s="190"/>
      <c r="F28" s="492">
        <v>26398</v>
      </c>
      <c r="G28" s="17"/>
    </row>
    <row r="29" spans="2:7" ht="17.25">
      <c r="B29" s="449" t="s">
        <v>41</v>
      </c>
      <c r="C29" s="434"/>
      <c r="D29" s="190"/>
      <c r="E29" s="190"/>
      <c r="F29" s="492">
        <v>26648</v>
      </c>
      <c r="G29" s="17"/>
    </row>
    <row r="30" spans="2:9" ht="17.25">
      <c r="B30" s="449" t="s">
        <v>42</v>
      </c>
      <c r="C30" s="434"/>
      <c r="D30" s="190"/>
      <c r="E30" s="190"/>
      <c r="F30" s="492">
        <v>26519</v>
      </c>
      <c r="G30" s="17"/>
      <c r="I30" s="24"/>
    </row>
    <row r="31" spans="2:9" ht="18" thickBot="1">
      <c r="B31" s="466" t="s">
        <v>43</v>
      </c>
      <c r="C31" s="448"/>
      <c r="D31" s="191"/>
      <c r="E31" s="191"/>
      <c r="F31" s="493">
        <v>26405</v>
      </c>
      <c r="G31" s="17"/>
      <c r="I31" s="24"/>
    </row>
    <row r="32" spans="2:9" ht="17.25">
      <c r="B32" s="463" t="s">
        <v>44</v>
      </c>
      <c r="C32" s="455"/>
      <c r="D32" s="192"/>
      <c r="E32" s="192"/>
      <c r="F32" s="491">
        <v>26736</v>
      </c>
      <c r="G32" s="17"/>
      <c r="I32" s="24"/>
    </row>
    <row r="33" spans="2:7" ht="17.25">
      <c r="B33" s="449" t="s">
        <v>54</v>
      </c>
      <c r="C33" s="434"/>
      <c r="D33" s="190"/>
      <c r="E33" s="190"/>
      <c r="F33" s="492">
        <v>26813</v>
      </c>
      <c r="G33" s="17"/>
    </row>
    <row r="34" spans="2:7" ht="17.25">
      <c r="B34" s="449" t="s">
        <v>67</v>
      </c>
      <c r="C34" s="434"/>
      <c r="D34" s="190"/>
      <c r="E34" s="190"/>
      <c r="F34" s="492">
        <v>27212</v>
      </c>
      <c r="G34" s="17"/>
    </row>
    <row r="35" spans="2:7" ht="17.25">
      <c r="B35" s="449" t="s">
        <v>68</v>
      </c>
      <c r="C35" s="434"/>
      <c r="D35" s="190"/>
      <c r="E35" s="190"/>
      <c r="F35" s="492">
        <v>27759</v>
      </c>
      <c r="G35" s="17"/>
    </row>
    <row r="36" spans="1:7" ht="17.25">
      <c r="A36" s="144"/>
      <c r="B36" s="449" t="s">
        <v>87</v>
      </c>
      <c r="C36" s="434"/>
      <c r="D36" s="190"/>
      <c r="E36" s="190"/>
      <c r="F36" s="492">
        <v>28061</v>
      </c>
      <c r="G36" s="17"/>
    </row>
    <row r="37" spans="1:7" ht="18" thickBot="1">
      <c r="A37" s="144"/>
      <c r="B37" s="464" t="s">
        <v>89</v>
      </c>
      <c r="C37" s="465"/>
      <c r="D37" s="188"/>
      <c r="E37" s="188"/>
      <c r="F37" s="494">
        <v>28407</v>
      </c>
      <c r="G37" s="17"/>
    </row>
    <row r="38" spans="1:7" ht="17.25">
      <c r="A38" s="144"/>
      <c r="B38" s="463" t="s">
        <v>91</v>
      </c>
      <c r="C38" s="455"/>
      <c r="D38" s="192"/>
      <c r="E38" s="192"/>
      <c r="F38" s="491">
        <v>28732</v>
      </c>
      <c r="G38" s="17"/>
    </row>
    <row r="39" spans="2:7" ht="17.25">
      <c r="B39" s="449" t="s">
        <v>93</v>
      </c>
      <c r="C39" s="434"/>
      <c r="D39" s="190"/>
      <c r="E39" s="190"/>
      <c r="F39" s="492">
        <v>29012</v>
      </c>
      <c r="G39" s="17"/>
    </row>
    <row r="40" spans="2:7" ht="17.25">
      <c r="B40" s="449" t="s">
        <v>94</v>
      </c>
      <c r="C40" s="434"/>
      <c r="D40" s="190"/>
      <c r="E40" s="190"/>
      <c r="F40" s="492">
        <v>28748</v>
      </c>
      <c r="G40" s="17"/>
    </row>
    <row r="41" spans="2:7" ht="17.25">
      <c r="B41" s="449" t="s">
        <v>95</v>
      </c>
      <c r="C41" s="468">
        <v>1423</v>
      </c>
      <c r="D41" s="410">
        <v>8988</v>
      </c>
      <c r="E41" s="410">
        <v>17075</v>
      </c>
      <c r="F41" s="492">
        <v>27486</v>
      </c>
      <c r="G41" s="17"/>
    </row>
    <row r="42" spans="2:7" ht="17.25">
      <c r="B42" s="449" t="s">
        <v>97</v>
      </c>
      <c r="C42" s="468">
        <v>1486</v>
      </c>
      <c r="D42" s="410">
        <v>9163</v>
      </c>
      <c r="E42" s="410">
        <v>17461</v>
      </c>
      <c r="F42" s="492">
        <v>28110</v>
      </c>
      <c r="G42" s="17"/>
    </row>
    <row r="43" spans="2:7" ht="18" thickBot="1">
      <c r="B43" s="466" t="s">
        <v>99</v>
      </c>
      <c r="C43" s="451">
        <v>1516</v>
      </c>
      <c r="D43" s="413">
        <v>9287</v>
      </c>
      <c r="E43" s="413">
        <v>17509</v>
      </c>
      <c r="F43" s="493">
        <v>28312</v>
      </c>
      <c r="G43" s="17"/>
    </row>
    <row r="44" spans="2:9" ht="17.25">
      <c r="B44" s="463" t="s">
        <v>101</v>
      </c>
      <c r="C44" s="447">
        <v>1523</v>
      </c>
      <c r="D44" s="412">
        <v>9342</v>
      </c>
      <c r="E44" s="412">
        <v>17337</v>
      </c>
      <c r="F44" s="491">
        <v>28202</v>
      </c>
      <c r="G44" s="17"/>
      <c r="I44" s="24"/>
    </row>
    <row r="45" spans="2:9" ht="17.25">
      <c r="B45" s="449" t="s">
        <v>102</v>
      </c>
      <c r="C45" s="468">
        <v>1545</v>
      </c>
      <c r="D45" s="410">
        <v>9406</v>
      </c>
      <c r="E45" s="410">
        <v>17216</v>
      </c>
      <c r="F45" s="492">
        <v>28167</v>
      </c>
      <c r="G45" s="17"/>
      <c r="I45" s="24"/>
    </row>
    <row r="46" spans="2:9" ht="17.25">
      <c r="B46" s="449" t="s">
        <v>103</v>
      </c>
      <c r="C46" s="468">
        <v>1580</v>
      </c>
      <c r="D46" s="410">
        <v>9505</v>
      </c>
      <c r="E46" s="410">
        <v>17163</v>
      </c>
      <c r="F46" s="492">
        <f>C46+D46+E46</f>
        <v>28248</v>
      </c>
      <c r="G46" s="17"/>
      <c r="I46" s="24"/>
    </row>
    <row r="47" spans="2:7" ht="17.25">
      <c r="B47" s="449" t="s">
        <v>105</v>
      </c>
      <c r="C47" s="468">
        <v>1610</v>
      </c>
      <c r="D47" s="410">
        <v>9793</v>
      </c>
      <c r="E47" s="410">
        <v>17377</v>
      </c>
      <c r="F47" s="492">
        <f>C47+D47+E47</f>
        <v>28780</v>
      </c>
      <c r="G47" s="17"/>
    </row>
    <row r="48" spans="2:14" ht="17.25" customHeight="1">
      <c r="B48" s="449" t="s">
        <v>109</v>
      </c>
      <c r="C48" s="442">
        <v>1677</v>
      </c>
      <c r="D48" s="414">
        <v>10031</v>
      </c>
      <c r="E48" s="414">
        <v>17303</v>
      </c>
      <c r="F48" s="495">
        <v>29011</v>
      </c>
      <c r="H48" s="27"/>
      <c r="I48" s="27"/>
      <c r="J48" s="27"/>
      <c r="K48" s="27"/>
      <c r="L48" s="27"/>
      <c r="M48" s="27"/>
      <c r="N48" s="27"/>
    </row>
    <row r="49" spans="2:14" ht="17.25" customHeight="1" thickBot="1">
      <c r="B49" s="464" t="s">
        <v>110</v>
      </c>
      <c r="C49" s="460">
        <v>1721</v>
      </c>
      <c r="D49" s="415">
        <v>9894</v>
      </c>
      <c r="E49" s="415">
        <v>15993</v>
      </c>
      <c r="F49" s="496">
        <v>27608</v>
      </c>
      <c r="H49" s="27"/>
      <c r="I49" s="27"/>
      <c r="J49" s="27"/>
      <c r="K49" s="27"/>
      <c r="L49" s="27"/>
      <c r="M49" s="27"/>
      <c r="N49" s="27"/>
    </row>
    <row r="50" spans="2:14" ht="17.25" customHeight="1">
      <c r="B50" s="433" t="s">
        <v>112</v>
      </c>
      <c r="C50" s="438">
        <v>1761</v>
      </c>
      <c r="D50" s="416">
        <v>9953</v>
      </c>
      <c r="E50" s="416">
        <v>15262</v>
      </c>
      <c r="F50" s="497">
        <f>C50+D50+E50</f>
        <v>26976</v>
      </c>
      <c r="H50" s="252"/>
      <c r="I50" s="27"/>
      <c r="J50" s="27"/>
      <c r="K50" s="27"/>
      <c r="L50" s="27"/>
      <c r="M50" s="27"/>
      <c r="N50" s="27"/>
    </row>
    <row r="51" spans="2:14" ht="17.25" customHeight="1">
      <c r="B51" s="436" t="s">
        <v>114</v>
      </c>
      <c r="C51" s="450">
        <v>1805</v>
      </c>
      <c r="D51" s="417">
        <v>10150</v>
      </c>
      <c r="E51" s="417">
        <v>15084</v>
      </c>
      <c r="F51" s="498">
        <v>27039</v>
      </c>
      <c r="H51" s="252"/>
      <c r="I51" s="27"/>
      <c r="J51" s="27"/>
      <c r="K51" s="27"/>
      <c r="L51" s="27"/>
      <c r="M51" s="27"/>
      <c r="N51" s="27"/>
    </row>
    <row r="52" spans="2:14" ht="17.25" customHeight="1">
      <c r="B52" s="436" t="s">
        <v>117</v>
      </c>
      <c r="C52" s="450">
        <v>1802</v>
      </c>
      <c r="D52" s="417">
        <v>10062</v>
      </c>
      <c r="E52" s="417">
        <v>14966</v>
      </c>
      <c r="F52" s="498">
        <v>26830</v>
      </c>
      <c r="H52" s="252"/>
      <c r="I52" s="177"/>
      <c r="J52" s="27"/>
      <c r="K52" s="27"/>
      <c r="L52" s="27"/>
      <c r="M52" s="27"/>
      <c r="N52" s="27"/>
    </row>
    <row r="53" spans="2:14" ht="17.25" customHeight="1">
      <c r="B53" s="436" t="s">
        <v>123</v>
      </c>
      <c r="C53" s="450">
        <v>1798</v>
      </c>
      <c r="D53" s="417">
        <v>10260</v>
      </c>
      <c r="E53" s="417">
        <v>14651</v>
      </c>
      <c r="F53" s="498">
        <v>26709</v>
      </c>
      <c r="H53" s="252"/>
      <c r="I53" s="27"/>
      <c r="J53" s="27"/>
      <c r="K53" s="27"/>
      <c r="L53" s="27"/>
      <c r="M53" s="27"/>
      <c r="N53" s="27"/>
    </row>
    <row r="54" spans="2:14" ht="17.25" customHeight="1">
      <c r="B54" s="436" t="s">
        <v>124</v>
      </c>
      <c r="C54" s="450">
        <v>1785</v>
      </c>
      <c r="D54" s="417">
        <v>10182</v>
      </c>
      <c r="E54" s="417">
        <v>14042</v>
      </c>
      <c r="F54" s="498">
        <v>26009</v>
      </c>
      <c r="H54" s="252"/>
      <c r="I54" s="27"/>
      <c r="J54" s="27"/>
      <c r="K54" s="27"/>
      <c r="L54" s="27"/>
      <c r="M54" s="27"/>
      <c r="N54" s="27"/>
    </row>
    <row r="55" spans="2:14" ht="17.25" customHeight="1" thickBot="1">
      <c r="B55" s="462" t="s">
        <v>127</v>
      </c>
      <c r="C55" s="459">
        <v>1752</v>
      </c>
      <c r="D55" s="418">
        <v>9947</v>
      </c>
      <c r="E55" s="418">
        <v>13209</v>
      </c>
      <c r="F55" s="499">
        <v>24908</v>
      </c>
      <c r="H55" s="252"/>
      <c r="I55" s="27"/>
      <c r="J55" s="27"/>
      <c r="K55" s="252"/>
      <c r="L55" s="27"/>
      <c r="M55" s="27"/>
      <c r="N55" s="27"/>
    </row>
    <row r="56" spans="2:14" ht="17.25" customHeight="1">
      <c r="B56" s="461" t="s">
        <v>128</v>
      </c>
      <c r="C56" s="445">
        <v>1751</v>
      </c>
      <c r="D56" s="419">
        <v>9930</v>
      </c>
      <c r="E56" s="419">
        <v>12944</v>
      </c>
      <c r="F56" s="500">
        <v>24625</v>
      </c>
      <c r="H56" s="252"/>
      <c r="I56" s="27"/>
      <c r="J56" s="27"/>
      <c r="K56" s="252"/>
      <c r="L56" s="27"/>
      <c r="M56" s="27"/>
      <c r="N56" s="27"/>
    </row>
    <row r="57" spans="2:14" ht="18" customHeight="1">
      <c r="B57" s="449" t="s">
        <v>132</v>
      </c>
      <c r="C57" s="441">
        <v>1760</v>
      </c>
      <c r="D57" s="420">
        <v>9857</v>
      </c>
      <c r="E57" s="417">
        <v>12595</v>
      </c>
      <c r="F57" s="498">
        <v>24212</v>
      </c>
      <c r="H57" s="252"/>
      <c r="I57" s="27"/>
      <c r="J57" s="27"/>
      <c r="K57" s="252"/>
      <c r="L57" s="27"/>
      <c r="M57" s="27"/>
      <c r="N57" s="27"/>
    </row>
    <row r="58" spans="2:14" ht="18" customHeight="1">
      <c r="B58" s="449" t="s">
        <v>133</v>
      </c>
      <c r="C58" s="441">
        <v>1787</v>
      </c>
      <c r="D58" s="420">
        <v>9923</v>
      </c>
      <c r="E58" s="420">
        <v>12429</v>
      </c>
      <c r="F58" s="498">
        <f>C58+D58+E58</f>
        <v>24139</v>
      </c>
      <c r="H58" s="252"/>
      <c r="I58" s="27"/>
      <c r="J58" s="27"/>
      <c r="K58" s="27"/>
      <c r="L58" s="27"/>
      <c r="M58" s="27"/>
      <c r="N58" s="27"/>
    </row>
    <row r="59" spans="2:14" ht="18" customHeight="1">
      <c r="B59" s="449" t="s">
        <v>134</v>
      </c>
      <c r="C59" s="441">
        <v>1827</v>
      </c>
      <c r="D59" s="420">
        <v>10148</v>
      </c>
      <c r="E59" s="420">
        <v>12513</v>
      </c>
      <c r="F59" s="498">
        <v>24488</v>
      </c>
      <c r="H59" s="252"/>
      <c r="I59" s="27"/>
      <c r="J59" s="27"/>
      <c r="K59" s="27"/>
      <c r="L59" s="27"/>
      <c r="M59" s="27"/>
      <c r="N59" s="27"/>
    </row>
    <row r="60" spans="2:14" ht="18" customHeight="1">
      <c r="B60" s="449" t="s">
        <v>136</v>
      </c>
      <c r="C60" s="441">
        <v>1859</v>
      </c>
      <c r="D60" s="420">
        <v>10243</v>
      </c>
      <c r="E60" s="420">
        <v>12464</v>
      </c>
      <c r="F60" s="498">
        <v>24566</v>
      </c>
      <c r="H60" s="252"/>
      <c r="I60" s="27"/>
      <c r="J60" s="27"/>
      <c r="K60" s="27"/>
      <c r="L60" s="27"/>
      <c r="M60" s="27"/>
      <c r="N60" s="27"/>
    </row>
    <row r="61" spans="2:14" ht="18" customHeight="1" thickBot="1">
      <c r="B61" s="464" t="s">
        <v>139</v>
      </c>
      <c r="C61" s="453">
        <v>1842</v>
      </c>
      <c r="D61" s="421">
        <v>10303</v>
      </c>
      <c r="E61" s="421">
        <v>12437</v>
      </c>
      <c r="F61" s="501">
        <v>24582</v>
      </c>
      <c r="H61" s="252"/>
      <c r="I61" s="27"/>
      <c r="J61" s="27"/>
      <c r="K61" s="27"/>
      <c r="L61" s="27"/>
      <c r="M61" s="27"/>
      <c r="N61" s="27"/>
    </row>
    <row r="62" spans="2:21" ht="17.25">
      <c r="B62" s="443" t="s">
        <v>140</v>
      </c>
      <c r="C62" s="456">
        <v>1883</v>
      </c>
      <c r="D62" s="408">
        <v>10300</v>
      </c>
      <c r="E62" s="408">
        <v>12219</v>
      </c>
      <c r="F62" s="498">
        <v>24402</v>
      </c>
      <c r="G62" s="9"/>
      <c r="H62" s="252"/>
      <c r="O62" s="26"/>
      <c r="P62" s="26"/>
      <c r="Q62" s="26"/>
      <c r="R62" s="26"/>
      <c r="S62" s="26"/>
      <c r="T62" s="26"/>
      <c r="U62" s="26"/>
    </row>
    <row r="63" spans="2:21" ht="17.25">
      <c r="B63" s="467" t="s">
        <v>142</v>
      </c>
      <c r="C63" s="446">
        <v>1870</v>
      </c>
      <c r="D63" s="409">
        <v>10303</v>
      </c>
      <c r="E63" s="409">
        <v>12011</v>
      </c>
      <c r="F63" s="498">
        <v>24184</v>
      </c>
      <c r="G63" s="9"/>
      <c r="H63" s="252"/>
      <c r="O63" s="26"/>
      <c r="P63" s="26"/>
      <c r="Q63" s="26"/>
      <c r="R63" s="26"/>
      <c r="S63" s="26"/>
      <c r="T63" s="26"/>
      <c r="U63" s="26"/>
    </row>
    <row r="64" spans="2:21" ht="17.25">
      <c r="B64" s="436" t="s">
        <v>143</v>
      </c>
      <c r="C64" s="468">
        <v>1897</v>
      </c>
      <c r="D64" s="410">
        <v>10482</v>
      </c>
      <c r="E64" s="410">
        <v>12166</v>
      </c>
      <c r="F64" s="498">
        <v>24545</v>
      </c>
      <c r="G64" s="9"/>
      <c r="H64" s="252"/>
      <c r="O64" s="26"/>
      <c r="P64" s="26"/>
      <c r="Q64" s="26"/>
      <c r="R64" s="26"/>
      <c r="S64" s="26"/>
      <c r="T64" s="26"/>
      <c r="U64" s="26"/>
    </row>
    <row r="65" spans="2:21" ht="17.25">
      <c r="B65" s="436" t="s">
        <v>145</v>
      </c>
      <c r="C65" s="468">
        <v>1932</v>
      </c>
      <c r="D65" s="410">
        <v>10459</v>
      </c>
      <c r="E65" s="410">
        <v>11909</v>
      </c>
      <c r="F65" s="498">
        <v>24300</v>
      </c>
      <c r="G65" s="9"/>
      <c r="H65" s="252"/>
      <c r="O65" s="26"/>
      <c r="P65" s="26"/>
      <c r="Q65" s="26"/>
      <c r="R65" s="26"/>
      <c r="S65" s="26"/>
      <c r="T65" s="26"/>
      <c r="U65" s="26"/>
    </row>
    <row r="66" spans="2:21" ht="17.25">
      <c r="B66" s="436" t="s">
        <v>146</v>
      </c>
      <c r="C66" s="468">
        <v>1901</v>
      </c>
      <c r="D66" s="410">
        <v>10376</v>
      </c>
      <c r="E66" s="410">
        <v>11649</v>
      </c>
      <c r="F66" s="498">
        <v>23926</v>
      </c>
      <c r="G66" s="9"/>
      <c r="H66" s="252"/>
      <c r="O66" s="26"/>
      <c r="P66" s="26"/>
      <c r="Q66" s="26"/>
      <c r="R66" s="26"/>
      <c r="S66" s="26"/>
      <c r="T66" s="26"/>
      <c r="U66" s="26"/>
    </row>
    <row r="67" spans="2:21" ht="18" thickBot="1">
      <c r="B67" s="462" t="s">
        <v>147</v>
      </c>
      <c r="C67" s="444">
        <v>1897</v>
      </c>
      <c r="D67" s="411">
        <v>10280</v>
      </c>
      <c r="E67" s="411">
        <v>11336</v>
      </c>
      <c r="F67" s="483">
        <v>23513</v>
      </c>
      <c r="G67" s="9"/>
      <c r="H67" s="252"/>
      <c r="O67" s="26"/>
      <c r="P67" s="26"/>
      <c r="Q67" s="26"/>
      <c r="R67" s="26"/>
      <c r="S67" s="26"/>
      <c r="T67" s="26"/>
      <c r="U67" s="26"/>
    </row>
    <row r="68" spans="2:21" ht="17.25">
      <c r="B68" s="433" t="s">
        <v>150</v>
      </c>
      <c r="C68" s="447">
        <v>1864</v>
      </c>
      <c r="D68" s="412">
        <v>10196</v>
      </c>
      <c r="E68" s="412">
        <v>10990</v>
      </c>
      <c r="F68" s="484">
        <v>23050</v>
      </c>
      <c r="G68" s="9"/>
      <c r="H68" s="252"/>
      <c r="O68" s="26"/>
      <c r="P68" s="26"/>
      <c r="Q68" s="26"/>
      <c r="R68" s="26"/>
      <c r="S68" s="26"/>
      <c r="T68" s="26"/>
      <c r="U68" s="26"/>
    </row>
    <row r="69" spans="2:21" ht="17.25">
      <c r="B69" s="449" t="s">
        <v>151</v>
      </c>
      <c r="C69" s="468">
        <v>1873</v>
      </c>
      <c r="D69" s="410">
        <v>10127</v>
      </c>
      <c r="E69" s="410">
        <v>10889</v>
      </c>
      <c r="F69" s="492">
        <v>22889</v>
      </c>
      <c r="G69" s="9"/>
      <c r="H69" s="252"/>
      <c r="O69" s="26"/>
      <c r="P69" s="26"/>
      <c r="Q69" s="26"/>
      <c r="R69" s="26"/>
      <c r="S69" s="26"/>
      <c r="T69" s="26"/>
      <c r="U69" s="26"/>
    </row>
    <row r="70" spans="2:21" ht="17.25">
      <c r="B70" s="449" t="s">
        <v>152</v>
      </c>
      <c r="C70" s="468">
        <v>1887</v>
      </c>
      <c r="D70" s="410">
        <v>10278</v>
      </c>
      <c r="E70" s="410">
        <v>10908</v>
      </c>
      <c r="F70" s="492">
        <v>23073</v>
      </c>
      <c r="G70" s="9"/>
      <c r="H70" s="252"/>
      <c r="O70" s="26"/>
      <c r="P70" s="26"/>
      <c r="Q70" s="26"/>
      <c r="R70" s="26"/>
      <c r="S70" s="26"/>
      <c r="T70" s="26"/>
      <c r="U70" s="26"/>
    </row>
    <row r="71" spans="2:21" ht="18.75" customHeight="1">
      <c r="B71" s="449" t="s">
        <v>154</v>
      </c>
      <c r="C71" s="468">
        <v>1918</v>
      </c>
      <c r="D71" s="410">
        <v>10506</v>
      </c>
      <c r="E71" s="410">
        <v>10981</v>
      </c>
      <c r="F71" s="492">
        <v>23405</v>
      </c>
      <c r="G71" s="9"/>
      <c r="H71" s="252"/>
      <c r="O71" s="26"/>
      <c r="P71" s="26"/>
      <c r="Q71" s="26"/>
      <c r="R71" s="26"/>
      <c r="S71" s="26"/>
      <c r="T71" s="26"/>
      <c r="U71" s="26"/>
    </row>
    <row r="72" spans="2:21" ht="18.75" customHeight="1">
      <c r="B72" s="449" t="s">
        <v>155</v>
      </c>
      <c r="C72" s="442">
        <v>1909</v>
      </c>
      <c r="D72" s="414">
        <v>10734</v>
      </c>
      <c r="E72" s="414">
        <v>11055</v>
      </c>
      <c r="F72" s="495">
        <v>23698</v>
      </c>
      <c r="G72" s="9"/>
      <c r="H72" s="252"/>
      <c r="O72" s="26"/>
      <c r="P72" s="26"/>
      <c r="Q72" s="26"/>
      <c r="R72" s="26"/>
      <c r="S72" s="26"/>
      <c r="T72" s="26"/>
      <c r="U72" s="26"/>
    </row>
    <row r="73" spans="2:21" ht="18.75" customHeight="1" thickBot="1">
      <c r="B73" s="464" t="s">
        <v>157</v>
      </c>
      <c r="C73" s="460">
        <v>1953</v>
      </c>
      <c r="D73" s="415">
        <v>10906</v>
      </c>
      <c r="E73" s="415">
        <v>11106</v>
      </c>
      <c r="F73" s="496">
        <v>23965</v>
      </c>
      <c r="G73" s="9"/>
      <c r="H73" s="252"/>
      <c r="O73" s="26"/>
      <c r="P73" s="26"/>
      <c r="Q73" s="26"/>
      <c r="R73" s="26"/>
      <c r="S73" s="26"/>
      <c r="T73" s="26"/>
      <c r="U73" s="26"/>
    </row>
    <row r="74" spans="2:21" ht="18.75" customHeight="1">
      <c r="B74" s="443" t="s">
        <v>158</v>
      </c>
      <c r="C74" s="438">
        <v>1941</v>
      </c>
      <c r="D74" s="416">
        <v>10915</v>
      </c>
      <c r="E74" s="416">
        <v>11019</v>
      </c>
      <c r="F74" s="497">
        <v>23875</v>
      </c>
      <c r="G74" s="9"/>
      <c r="H74" s="252"/>
      <c r="O74" s="26"/>
      <c r="P74" s="26"/>
      <c r="Q74" s="26"/>
      <c r="R74" s="26"/>
      <c r="S74" s="26"/>
      <c r="T74" s="26"/>
      <c r="U74" s="26"/>
    </row>
    <row r="75" spans="2:21" ht="17.25">
      <c r="B75" s="449" t="s">
        <v>161</v>
      </c>
      <c r="C75" s="450">
        <v>1975</v>
      </c>
      <c r="D75" s="417">
        <v>10984</v>
      </c>
      <c r="E75" s="417">
        <v>10965</v>
      </c>
      <c r="F75" s="498">
        <v>23924</v>
      </c>
      <c r="G75" s="9"/>
      <c r="H75" s="252"/>
      <c r="O75" s="26"/>
      <c r="P75" s="26"/>
      <c r="Q75" s="26"/>
      <c r="R75" s="26"/>
      <c r="S75" s="26"/>
      <c r="T75" s="26"/>
      <c r="U75" s="26"/>
    </row>
    <row r="76" spans="2:21" ht="17.25">
      <c r="B76" s="449" t="s">
        <v>163</v>
      </c>
      <c r="C76" s="450">
        <v>1997</v>
      </c>
      <c r="D76" s="417">
        <v>11163</v>
      </c>
      <c r="E76" s="417">
        <v>11124</v>
      </c>
      <c r="F76" s="498">
        <v>24284</v>
      </c>
      <c r="G76" s="9"/>
      <c r="H76" s="252"/>
      <c r="O76" s="26"/>
      <c r="P76" s="26"/>
      <c r="Q76" s="26"/>
      <c r="R76" s="26"/>
      <c r="S76" s="26"/>
      <c r="T76" s="26"/>
      <c r="U76" s="26"/>
    </row>
    <row r="77" spans="2:21" ht="17.25">
      <c r="B77" s="449" t="s">
        <v>166</v>
      </c>
      <c r="C77" s="450">
        <v>1974</v>
      </c>
      <c r="D77" s="417">
        <v>11181</v>
      </c>
      <c r="E77" s="417">
        <v>10991</v>
      </c>
      <c r="F77" s="498">
        <v>24146</v>
      </c>
      <c r="G77" s="9"/>
      <c r="H77" s="252"/>
      <c r="O77" s="26"/>
      <c r="P77" s="26"/>
      <c r="Q77" s="26"/>
      <c r="R77" s="26"/>
      <c r="S77" s="26"/>
      <c r="T77" s="26"/>
      <c r="U77" s="26"/>
    </row>
    <row r="78" spans="2:22" ht="17.25">
      <c r="B78" s="449" t="s">
        <v>168</v>
      </c>
      <c r="C78" s="450">
        <v>1954</v>
      </c>
      <c r="D78" s="417">
        <v>11086</v>
      </c>
      <c r="E78" s="417">
        <v>10821</v>
      </c>
      <c r="F78" s="498">
        <v>23861</v>
      </c>
      <c r="G78" s="362"/>
      <c r="H78" s="9"/>
      <c r="I78" s="252"/>
      <c r="P78" s="26"/>
      <c r="Q78" s="26"/>
      <c r="R78" s="26"/>
      <c r="S78" s="26"/>
      <c r="T78" s="26"/>
      <c r="U78" s="26"/>
      <c r="V78" s="26"/>
    </row>
    <row r="79" spans="2:22" ht="18" thickBot="1">
      <c r="B79" s="473" t="s">
        <v>171</v>
      </c>
      <c r="C79" s="474">
        <v>1905</v>
      </c>
      <c r="D79" s="475">
        <v>10839</v>
      </c>
      <c r="E79" s="475">
        <v>10299</v>
      </c>
      <c r="F79" s="502">
        <v>23043</v>
      </c>
      <c r="G79" s="362"/>
      <c r="H79" s="9"/>
      <c r="I79" s="252"/>
      <c r="P79" s="26"/>
      <c r="Q79" s="26"/>
      <c r="R79" s="26"/>
      <c r="S79" s="26"/>
      <c r="T79" s="26"/>
      <c r="U79" s="26"/>
      <c r="V79" s="26"/>
    </row>
    <row r="80" spans="2:21" ht="17.25">
      <c r="B80" s="433" t="s">
        <v>174</v>
      </c>
      <c r="C80" s="447">
        <v>1919</v>
      </c>
      <c r="D80" s="412">
        <v>10861</v>
      </c>
      <c r="E80" s="412">
        <v>10209</v>
      </c>
      <c r="F80" s="484">
        <v>22989</v>
      </c>
      <c r="G80" s="9"/>
      <c r="H80" s="252"/>
      <c r="O80" s="26"/>
      <c r="P80" s="26"/>
      <c r="Q80" s="26"/>
      <c r="R80" s="26"/>
      <c r="S80" s="26"/>
      <c r="T80" s="26"/>
      <c r="U80" s="26"/>
    </row>
    <row r="81" spans="2:21" ht="17.25">
      <c r="B81" s="449" t="s">
        <v>176</v>
      </c>
      <c r="C81" s="468">
        <v>1906</v>
      </c>
      <c r="D81" s="410">
        <v>10890</v>
      </c>
      <c r="E81" s="410">
        <v>10187</v>
      </c>
      <c r="F81" s="492">
        <v>22983</v>
      </c>
      <c r="G81" s="9"/>
      <c r="H81" s="252"/>
      <c r="O81" s="26"/>
      <c r="P81" s="26"/>
      <c r="Q81" s="26"/>
      <c r="R81" s="26"/>
      <c r="S81" s="26"/>
      <c r="T81" s="26"/>
      <c r="U81" s="26"/>
    </row>
    <row r="82" spans="2:21" ht="17.25">
      <c r="B82" s="449" t="s">
        <v>178</v>
      </c>
      <c r="C82" s="468">
        <v>1905</v>
      </c>
      <c r="D82" s="410">
        <v>11122</v>
      </c>
      <c r="E82" s="410">
        <v>10232</v>
      </c>
      <c r="F82" s="492">
        <v>23259</v>
      </c>
      <c r="G82" s="9"/>
      <c r="H82" s="252"/>
      <c r="O82" s="26"/>
      <c r="P82" s="26"/>
      <c r="Q82" s="26"/>
      <c r="R82" s="26"/>
      <c r="S82" s="26"/>
      <c r="T82" s="26"/>
      <c r="U82" s="26"/>
    </row>
    <row r="83" spans="2:21" ht="17.25">
      <c r="B83" s="449" t="s">
        <v>181</v>
      </c>
      <c r="C83" s="468">
        <v>1970</v>
      </c>
      <c r="D83" s="410">
        <v>11394</v>
      </c>
      <c r="E83" s="410">
        <v>10417</v>
      </c>
      <c r="F83" s="492">
        <v>23781</v>
      </c>
      <c r="G83" s="9"/>
      <c r="H83" s="252"/>
      <c r="O83" s="26"/>
      <c r="P83" s="26"/>
      <c r="Q83" s="26"/>
      <c r="R83" s="26"/>
      <c r="S83" s="26"/>
      <c r="T83" s="26"/>
      <c r="U83" s="26"/>
    </row>
    <row r="84" spans="2:21" ht="17.25">
      <c r="B84" s="449" t="s">
        <v>183</v>
      </c>
      <c r="C84" s="468">
        <v>1980</v>
      </c>
      <c r="D84" s="410">
        <v>11449</v>
      </c>
      <c r="E84" s="410">
        <v>10396</v>
      </c>
      <c r="F84" s="492">
        <v>23825</v>
      </c>
      <c r="G84" s="9"/>
      <c r="H84" s="252"/>
      <c r="O84" s="26"/>
      <c r="P84" s="26"/>
      <c r="Q84" s="26"/>
      <c r="R84" s="26"/>
      <c r="S84" s="26"/>
      <c r="T84" s="26"/>
      <c r="U84" s="26"/>
    </row>
    <row r="85" spans="2:21" ht="18" thickBot="1">
      <c r="B85" s="437" t="s">
        <v>193</v>
      </c>
      <c r="C85" s="647">
        <v>1966</v>
      </c>
      <c r="D85" s="648">
        <v>11418</v>
      </c>
      <c r="E85" s="648">
        <v>10202</v>
      </c>
      <c r="F85" s="649">
        <v>23586</v>
      </c>
      <c r="G85" s="9"/>
      <c r="H85" s="252"/>
      <c r="O85" s="26"/>
      <c r="P85" s="26"/>
      <c r="Q85" s="26"/>
      <c r="R85" s="26"/>
      <c r="S85" s="26"/>
      <c r="T85" s="26"/>
      <c r="U85" s="26"/>
    </row>
    <row r="86" spans="1:21" ht="17.25">
      <c r="A86" s="145"/>
      <c r="B86" s="302"/>
      <c r="C86" s="312"/>
      <c r="D86" s="312"/>
      <c r="E86" s="312"/>
      <c r="F86" s="313"/>
      <c r="G86" s="9"/>
      <c r="O86" s="26"/>
      <c r="P86" s="26"/>
      <c r="Q86" s="26"/>
      <c r="R86" s="26"/>
      <c r="S86" s="26"/>
      <c r="T86" s="26"/>
      <c r="U86" s="26"/>
    </row>
    <row r="87" spans="1:14" ht="18" customHeight="1">
      <c r="A87" s="145"/>
      <c r="B87" s="148" t="s">
        <v>188</v>
      </c>
      <c r="C87" s="146"/>
      <c r="D87" s="146"/>
      <c r="E87" s="146"/>
      <c r="F87" s="151"/>
      <c r="G87" s="26"/>
      <c r="H87" s="26"/>
      <c r="I87" s="26"/>
      <c r="J87" s="26"/>
      <c r="K87" s="26"/>
      <c r="L87" s="26"/>
      <c r="M87" s="26"/>
      <c r="N87" s="26"/>
    </row>
    <row r="88" spans="1:14" ht="13.5" customHeight="1">
      <c r="A88" s="147"/>
      <c r="B88" s="156"/>
      <c r="C88" s="145"/>
      <c r="D88" s="145"/>
      <c r="E88" s="145"/>
      <c r="F88" s="151"/>
      <c r="G88" s="152"/>
      <c r="H88" s="26"/>
      <c r="I88" s="26"/>
      <c r="J88" s="26"/>
      <c r="K88" s="26"/>
      <c r="L88" s="26"/>
      <c r="M88" s="26"/>
      <c r="N88" s="26"/>
    </row>
    <row r="89" spans="2:6" ht="17.25">
      <c r="B89" s="157"/>
      <c r="C89" s="143"/>
      <c r="D89" s="143"/>
      <c r="E89" s="143"/>
      <c r="F89" s="152"/>
    </row>
    <row r="90" spans="7:9" ht="12.75" customHeight="1">
      <c r="G90" s="28"/>
      <c r="H90" s="28"/>
      <c r="I90" s="28"/>
    </row>
    <row r="91" spans="7:9" ht="17.25">
      <c r="G91" s="28"/>
      <c r="H91" s="28"/>
      <c r="I91" s="28"/>
    </row>
    <row r="92" ht="17.25">
      <c r="F92" s="153"/>
    </row>
    <row r="93" ht="17.25">
      <c r="F93" s="153"/>
    </row>
  </sheetData>
  <sheetProtection/>
  <mergeCells count="5">
    <mergeCell ref="B5:B7"/>
    <mergeCell ref="C5:F5"/>
    <mergeCell ref="C6:E6"/>
    <mergeCell ref="F6:F7"/>
    <mergeCell ref="B2:F3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B1:M40"/>
  <sheetViews>
    <sheetView view="pageBreakPreview" zoomScale="75" zoomScaleSheetLayoutView="75" zoomScalePageLayoutView="0" workbookViewId="0" topLeftCell="A1">
      <pane ySplit="7" topLeftCell="A14" activePane="bottomLeft" state="frozen"/>
      <selection pane="topLeft" activeCell="A1" sqref="A1"/>
      <selection pane="bottomLeft" activeCell="B31" sqref="B31:E31"/>
    </sheetView>
  </sheetViews>
  <sheetFormatPr defaultColWidth="9.140625" defaultRowHeight="12.75"/>
  <cols>
    <col min="1" max="1" width="3.7109375" style="0" customWidth="1"/>
    <col min="2" max="2" width="17.421875" style="0" customWidth="1"/>
    <col min="3" max="3" width="49.57421875" style="0" customWidth="1"/>
    <col min="4" max="4" width="23.8515625" style="0" customWidth="1"/>
    <col min="5" max="5" width="37.57421875" style="0" customWidth="1"/>
    <col min="6" max="6" width="21.140625" style="0" customWidth="1"/>
  </cols>
  <sheetData>
    <row r="1" ht="12.75">
      <c r="B1" s="11"/>
    </row>
    <row r="2" spans="2:6" ht="23.25" customHeight="1">
      <c r="B2" s="606" t="s">
        <v>177</v>
      </c>
      <c r="C2" s="606"/>
      <c r="D2" s="606"/>
      <c r="E2" s="606"/>
      <c r="F2" s="12"/>
    </row>
    <row r="3" spans="2:6" ht="15.75" customHeight="1">
      <c r="B3" s="606"/>
      <c r="C3" s="606"/>
      <c r="D3" s="606"/>
      <c r="E3" s="606"/>
      <c r="F3" s="12"/>
    </row>
    <row r="4" spans="2:6" ht="15.75" customHeight="1">
      <c r="B4" s="606"/>
      <c r="C4" s="606"/>
      <c r="D4" s="606"/>
      <c r="E4" s="606"/>
      <c r="F4" s="12"/>
    </row>
    <row r="5" spans="6:10" ht="13.5" thickBot="1">
      <c r="F5" s="6"/>
      <c r="G5" s="6"/>
      <c r="H5" s="6"/>
      <c r="I5" s="6"/>
      <c r="J5" s="6"/>
    </row>
    <row r="6" spans="2:10" ht="12.75">
      <c r="B6" s="607" t="s">
        <v>31</v>
      </c>
      <c r="C6" s="607" t="s">
        <v>53</v>
      </c>
      <c r="D6" s="607" t="s">
        <v>52</v>
      </c>
      <c r="E6" s="610" t="s">
        <v>46</v>
      </c>
      <c r="F6" s="6"/>
      <c r="G6" s="6"/>
      <c r="H6" s="6"/>
      <c r="I6" s="6"/>
      <c r="J6" s="6"/>
    </row>
    <row r="7" spans="2:10" ht="57" customHeight="1" thickBot="1">
      <c r="B7" s="608"/>
      <c r="C7" s="609"/>
      <c r="D7" s="609"/>
      <c r="E7" s="611"/>
      <c r="F7" s="13"/>
      <c r="G7" s="6"/>
      <c r="H7" s="6"/>
      <c r="I7" s="6"/>
      <c r="J7" s="6"/>
    </row>
    <row r="8" spans="2:10" ht="17.25" customHeight="1">
      <c r="B8" s="158" t="s">
        <v>47</v>
      </c>
      <c r="C8" s="159">
        <v>1027</v>
      </c>
      <c r="D8" s="160">
        <v>816</v>
      </c>
      <c r="E8" s="160">
        <v>241</v>
      </c>
      <c r="F8" s="14"/>
      <c r="G8" s="6"/>
      <c r="H8" s="6"/>
      <c r="I8" s="6"/>
      <c r="J8" s="6"/>
    </row>
    <row r="9" spans="2:10" ht="17.25" customHeight="1">
      <c r="B9" s="161" t="s">
        <v>48</v>
      </c>
      <c r="C9" s="162">
        <v>1213</v>
      </c>
      <c r="D9" s="163">
        <v>970</v>
      </c>
      <c r="E9" s="163">
        <v>284</v>
      </c>
      <c r="F9" s="14"/>
      <c r="G9" s="6"/>
      <c r="H9" s="6"/>
      <c r="I9" s="6"/>
      <c r="J9" s="6"/>
    </row>
    <row r="10" spans="2:10" ht="17.25" customHeight="1">
      <c r="B10" s="161" t="s">
        <v>49</v>
      </c>
      <c r="C10" s="162">
        <v>1217</v>
      </c>
      <c r="D10" s="163">
        <v>977</v>
      </c>
      <c r="E10" s="163">
        <v>289</v>
      </c>
      <c r="F10" s="14"/>
      <c r="G10" s="6"/>
      <c r="H10" s="6"/>
      <c r="I10" s="6"/>
      <c r="J10" s="6"/>
    </row>
    <row r="11" spans="2:10" ht="17.25" customHeight="1" thickBot="1">
      <c r="B11" s="164" t="s">
        <v>50</v>
      </c>
      <c r="C11" s="165">
        <v>1504</v>
      </c>
      <c r="D11" s="166">
        <v>1192</v>
      </c>
      <c r="E11" s="165">
        <v>370</v>
      </c>
      <c r="F11" s="14"/>
      <c r="G11" s="6"/>
      <c r="H11" s="6"/>
      <c r="I11" s="6"/>
      <c r="J11" s="6"/>
    </row>
    <row r="12" spans="2:10" ht="17.25" customHeight="1">
      <c r="B12" s="167" t="s">
        <v>51</v>
      </c>
      <c r="C12" s="336">
        <v>1545</v>
      </c>
      <c r="D12" s="340">
        <v>1237</v>
      </c>
      <c r="E12" s="336">
        <v>372</v>
      </c>
      <c r="F12" s="14"/>
      <c r="G12" s="6"/>
      <c r="H12" s="6"/>
      <c r="I12" s="6"/>
      <c r="J12" s="6"/>
    </row>
    <row r="13" spans="2:10" ht="17.25" customHeight="1">
      <c r="B13" s="168" t="s">
        <v>69</v>
      </c>
      <c r="C13" s="337">
        <v>1662</v>
      </c>
      <c r="D13" s="341">
        <v>1334</v>
      </c>
      <c r="E13" s="337">
        <v>400</v>
      </c>
      <c r="F13" s="15"/>
      <c r="G13" s="6"/>
      <c r="H13" s="6"/>
      <c r="I13" s="6"/>
      <c r="J13" s="6"/>
    </row>
    <row r="14" spans="2:10" ht="17.25" customHeight="1">
      <c r="B14" s="334" t="s">
        <v>90</v>
      </c>
      <c r="C14" s="338">
        <v>1720</v>
      </c>
      <c r="D14" s="342">
        <v>1380</v>
      </c>
      <c r="E14" s="338">
        <v>414</v>
      </c>
      <c r="F14" s="15"/>
      <c r="G14" s="6"/>
      <c r="H14" s="6"/>
      <c r="I14" s="6"/>
      <c r="J14" s="6"/>
    </row>
    <row r="15" spans="2:10" ht="17.25" customHeight="1" thickBot="1">
      <c r="B15" s="335" t="s">
        <v>96</v>
      </c>
      <c r="C15" s="339">
        <v>1650</v>
      </c>
      <c r="D15" s="343">
        <v>1324</v>
      </c>
      <c r="E15" s="339">
        <v>400</v>
      </c>
      <c r="F15" s="15"/>
      <c r="G15" s="6"/>
      <c r="H15" s="6"/>
      <c r="I15" s="6"/>
      <c r="J15" s="6"/>
    </row>
    <row r="16" spans="2:10" ht="17.25" customHeight="1">
      <c r="B16" s="158" t="s">
        <v>104</v>
      </c>
      <c r="C16" s="349">
        <v>1775</v>
      </c>
      <c r="D16" s="346">
        <v>1418</v>
      </c>
      <c r="E16" s="344">
        <v>432</v>
      </c>
      <c r="F16" s="15"/>
      <c r="G16" s="6"/>
      <c r="H16" s="172" t="s">
        <v>130</v>
      </c>
      <c r="I16" s="6"/>
      <c r="J16" s="6"/>
    </row>
    <row r="17" spans="2:10" ht="17.25" customHeight="1">
      <c r="B17" s="161" t="s">
        <v>111</v>
      </c>
      <c r="C17" s="350">
        <v>1880</v>
      </c>
      <c r="D17" s="347">
        <v>1499</v>
      </c>
      <c r="E17" s="345">
        <v>457</v>
      </c>
      <c r="F17" s="15"/>
      <c r="G17" s="6"/>
      <c r="H17" s="6"/>
      <c r="I17" s="6"/>
      <c r="J17" s="6"/>
    </row>
    <row r="18" spans="2:10" ht="17.25" customHeight="1">
      <c r="B18" s="161" t="s">
        <v>137</v>
      </c>
      <c r="C18" s="350">
        <v>1918</v>
      </c>
      <c r="D18" s="347">
        <v>1541</v>
      </c>
      <c r="E18" s="345">
        <v>455</v>
      </c>
      <c r="F18" s="15"/>
      <c r="G18" s="6"/>
      <c r="H18" s="6"/>
      <c r="I18" s="6"/>
      <c r="J18" s="6"/>
    </row>
    <row r="19" spans="2:10" ht="17.25" customHeight="1" thickBot="1">
      <c r="B19" s="351" t="s">
        <v>118</v>
      </c>
      <c r="C19" s="350">
        <v>1994</v>
      </c>
      <c r="D19" s="348">
        <v>1600</v>
      </c>
      <c r="E19" s="345">
        <v>482</v>
      </c>
      <c r="F19" s="15"/>
      <c r="G19" s="6"/>
      <c r="H19" s="6"/>
      <c r="I19" s="6"/>
      <c r="J19" s="6"/>
    </row>
    <row r="20" spans="2:10" ht="17.25" customHeight="1">
      <c r="B20" s="167" t="s">
        <v>135</v>
      </c>
      <c r="C20" s="340">
        <v>2069</v>
      </c>
      <c r="D20" s="336">
        <v>1646</v>
      </c>
      <c r="E20" s="352">
        <v>508</v>
      </c>
      <c r="F20" s="14"/>
      <c r="G20" s="6"/>
      <c r="H20" s="6"/>
      <c r="I20" s="6"/>
      <c r="J20" s="6"/>
    </row>
    <row r="21" spans="2:10" ht="17.25" customHeight="1">
      <c r="B21" s="168" t="s">
        <v>141</v>
      </c>
      <c r="C21" s="341">
        <v>2095</v>
      </c>
      <c r="D21" s="337">
        <v>1669</v>
      </c>
      <c r="E21" s="353">
        <v>522</v>
      </c>
      <c r="F21" s="14"/>
      <c r="G21" s="6"/>
      <c r="H21" s="6"/>
      <c r="I21" s="6"/>
      <c r="J21" s="6"/>
    </row>
    <row r="22" spans="2:10" ht="17.25" customHeight="1">
      <c r="B22" s="334" t="s">
        <v>144</v>
      </c>
      <c r="C22" s="338">
        <v>2155</v>
      </c>
      <c r="D22" s="342">
        <v>1706</v>
      </c>
      <c r="E22" s="338">
        <v>551</v>
      </c>
      <c r="F22" s="14"/>
      <c r="G22" s="6"/>
      <c r="H22" s="6"/>
      <c r="I22" s="6"/>
      <c r="J22" s="6"/>
    </row>
    <row r="23" spans="2:10" ht="17.25" customHeight="1" thickBot="1">
      <c r="B23" s="335" t="s">
        <v>149</v>
      </c>
      <c r="C23" s="359">
        <v>2234</v>
      </c>
      <c r="D23" s="343">
        <v>1740</v>
      </c>
      <c r="E23" s="359">
        <v>598</v>
      </c>
      <c r="F23" s="14"/>
      <c r="G23" s="6"/>
      <c r="H23" s="6"/>
      <c r="I23" s="6"/>
      <c r="J23" s="6"/>
    </row>
    <row r="24" spans="2:10" ht="17.25" customHeight="1">
      <c r="B24" s="158" t="s">
        <v>153</v>
      </c>
      <c r="C24" s="349">
        <v>2308</v>
      </c>
      <c r="D24" s="346">
        <v>1804</v>
      </c>
      <c r="E24" s="344">
        <v>616</v>
      </c>
      <c r="F24" s="14"/>
      <c r="G24" s="6"/>
      <c r="H24" s="6"/>
      <c r="I24" s="6"/>
      <c r="J24" s="6"/>
    </row>
    <row r="25" spans="2:10" ht="17.25" customHeight="1">
      <c r="B25" s="161" t="s">
        <v>159</v>
      </c>
      <c r="C25" s="350">
        <v>2338</v>
      </c>
      <c r="D25" s="347">
        <v>1838</v>
      </c>
      <c r="E25" s="345">
        <v>611</v>
      </c>
      <c r="F25" s="14"/>
      <c r="G25" s="6"/>
      <c r="H25" s="6"/>
      <c r="I25" s="6"/>
      <c r="J25" s="6"/>
    </row>
    <row r="26" spans="2:10" ht="17.25" customHeight="1">
      <c r="B26" s="164" t="s">
        <v>164</v>
      </c>
      <c r="C26" s="350">
        <v>2397</v>
      </c>
      <c r="D26" s="347">
        <v>1889</v>
      </c>
      <c r="E26" s="345">
        <v>623</v>
      </c>
      <c r="F26" s="14"/>
      <c r="G26" s="6"/>
      <c r="H26" s="6"/>
      <c r="I26" s="6"/>
      <c r="J26" s="6"/>
    </row>
    <row r="27" spans="2:10" ht="17.25" customHeight="1" thickBot="1">
      <c r="B27" s="164" t="s">
        <v>165</v>
      </c>
      <c r="C27" s="350">
        <v>2473</v>
      </c>
      <c r="D27" s="348">
        <v>1944</v>
      </c>
      <c r="E27" s="345">
        <v>647</v>
      </c>
      <c r="F27" s="14"/>
      <c r="G27" s="6"/>
      <c r="H27" s="6"/>
      <c r="I27" s="6"/>
      <c r="J27" s="6"/>
    </row>
    <row r="28" spans="2:10" ht="17.25" customHeight="1">
      <c r="B28" s="476" t="s">
        <v>170</v>
      </c>
      <c r="C28" s="480">
        <v>2543</v>
      </c>
      <c r="D28" s="336">
        <v>1996</v>
      </c>
      <c r="E28" s="352">
        <v>665</v>
      </c>
      <c r="F28" s="14"/>
      <c r="G28" s="6"/>
      <c r="H28" s="6"/>
      <c r="I28" s="6"/>
      <c r="J28" s="6"/>
    </row>
    <row r="29" spans="2:10" ht="17.25" customHeight="1" thickBot="1">
      <c r="B29" s="477" t="s">
        <v>184</v>
      </c>
      <c r="C29" s="482">
        <v>2510</v>
      </c>
      <c r="D29" s="478">
        <v>1968</v>
      </c>
      <c r="E29" s="481">
        <v>663</v>
      </c>
      <c r="F29" s="14"/>
      <c r="G29" s="6"/>
      <c r="H29" s="6"/>
      <c r="I29" s="6"/>
      <c r="J29" s="6"/>
    </row>
    <row r="30" spans="2:10" ht="14.25">
      <c r="B30" s="354" t="s">
        <v>188</v>
      </c>
      <c r="C30" s="24"/>
      <c r="D30" s="24"/>
      <c r="E30" s="24"/>
      <c r="F30" s="6"/>
      <c r="G30" s="6"/>
      <c r="H30" s="6"/>
      <c r="I30" s="6"/>
      <c r="J30" s="6"/>
    </row>
    <row r="31" spans="2:13" ht="12.75" customHeight="1">
      <c r="B31" s="605"/>
      <c r="C31" s="605"/>
      <c r="D31" s="605"/>
      <c r="E31" s="605"/>
      <c r="F31" s="6"/>
      <c r="G31" s="6"/>
      <c r="H31" s="6"/>
      <c r="I31" s="6"/>
      <c r="J31" s="6"/>
      <c r="M31" s="16"/>
    </row>
    <row r="32" spans="6:10" ht="12.75">
      <c r="F32" s="6"/>
      <c r="G32" s="6"/>
      <c r="H32" s="6"/>
      <c r="I32" s="6"/>
      <c r="J32" s="6"/>
    </row>
    <row r="33" spans="6:10" ht="12.75">
      <c r="F33" s="6"/>
      <c r="G33" s="6"/>
      <c r="H33" s="6"/>
      <c r="I33" s="6"/>
      <c r="J33" s="6"/>
    </row>
    <row r="34" spans="6:10" ht="12.75">
      <c r="F34" s="6"/>
      <c r="G34" s="6"/>
      <c r="H34" s="6"/>
      <c r="I34" s="6"/>
      <c r="J34" s="6"/>
    </row>
    <row r="35" spans="6:10" ht="12.75">
      <c r="F35" s="6"/>
      <c r="G35" s="6"/>
      <c r="H35" s="6"/>
      <c r="I35" s="6"/>
      <c r="J35" s="6"/>
    </row>
    <row r="36" spans="6:10" ht="12.75">
      <c r="F36" s="6"/>
      <c r="G36" s="6"/>
      <c r="H36" s="6"/>
      <c r="I36" s="6"/>
      <c r="J36" s="6"/>
    </row>
    <row r="37" spans="6:10" ht="12.75">
      <c r="F37" s="6"/>
      <c r="G37" s="6"/>
      <c r="H37" s="6"/>
      <c r="I37" s="6"/>
      <c r="J37" s="6"/>
    </row>
    <row r="38" spans="6:10" ht="12.75">
      <c r="F38" s="6"/>
      <c r="G38" s="6"/>
      <c r="H38" s="6"/>
      <c r="I38" s="6"/>
      <c r="J38" s="6"/>
    </row>
    <row r="39" spans="6:10" ht="12.75">
      <c r="F39" s="6"/>
      <c r="G39" s="6"/>
      <c r="H39" s="6"/>
      <c r="I39" s="6"/>
      <c r="J39" s="6"/>
    </row>
    <row r="40" spans="6:10" ht="12.75">
      <c r="F40" s="6"/>
      <c r="G40" s="6"/>
      <c r="H40" s="6"/>
      <c r="I40" s="6"/>
      <c r="J40" s="6"/>
    </row>
  </sheetData>
  <sheetProtection/>
  <mergeCells count="6">
    <mergeCell ref="B31:E31"/>
    <mergeCell ref="B2:E4"/>
    <mergeCell ref="B6:B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Anna_Iwanczyk</dc:creator>
  <cp:keywords/>
  <dc:description/>
  <cp:lastModifiedBy>Katarzyna Styk</cp:lastModifiedBy>
  <cp:lastPrinted>2014-09-09T13:17:03Z</cp:lastPrinted>
  <dcterms:created xsi:type="dcterms:W3CDTF">2007-11-23T15:55:14Z</dcterms:created>
  <dcterms:modified xsi:type="dcterms:W3CDTF">2014-09-09T13:43:10Z</dcterms:modified>
  <cp:category/>
  <cp:version/>
  <cp:contentType/>
  <cp:contentStatus/>
</cp:coreProperties>
</file>